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12432"/>
  </bookViews>
  <sheets>
    <sheet name="Бюджетная смета" sheetId="2" r:id="rId1"/>
  </sheets>
  <definedNames>
    <definedName name="_xlnm.Print_Titles" localSheetId="0">'Бюджетная смета'!$7:$9</definedName>
  </definedNames>
  <calcPr calcId="125725"/>
</workbook>
</file>

<file path=xl/calcChain.xml><?xml version="1.0" encoding="utf-8"?>
<calcChain xmlns="http://schemas.openxmlformats.org/spreadsheetml/2006/main">
  <c r="J10" i="2"/>
  <c r="J27"/>
  <c r="J26"/>
  <c r="J12"/>
  <c r="J13"/>
  <c r="J14"/>
  <c r="J15"/>
  <c r="J16"/>
  <c r="J17"/>
  <c r="J18"/>
  <c r="J22"/>
  <c r="J23"/>
  <c r="J24"/>
  <c r="J25"/>
  <c r="J11"/>
  <c r="I27"/>
  <c r="I26"/>
  <c r="I12"/>
  <c r="I13"/>
  <c r="I14"/>
  <c r="I15"/>
  <c r="I16"/>
  <c r="I17"/>
  <c r="I18"/>
  <c r="I19"/>
  <c r="I20"/>
  <c r="I21"/>
  <c r="I22"/>
  <c r="I23"/>
  <c r="I24"/>
  <c r="I25"/>
  <c r="I11"/>
  <c r="H10"/>
  <c r="H27"/>
  <c r="F10"/>
  <c r="F27" s="1"/>
  <c r="G10"/>
  <c r="F25"/>
  <c r="F18"/>
  <c r="F17"/>
  <c r="F22"/>
  <c r="F15"/>
  <c r="I10" l="1"/>
  <c r="G27"/>
</calcChain>
</file>

<file path=xl/sharedStrings.xml><?xml version="1.0" encoding="utf-8"?>
<sst xmlns="http://schemas.openxmlformats.org/spreadsheetml/2006/main" count="62" uniqueCount="46">
  <si>
    <t/>
  </si>
  <si>
    <t>15.0.00.00000</t>
  </si>
  <si>
    <t>14.0.00.00000</t>
  </si>
  <si>
    <t>Муниципальная программа «Формирование современной  комфортной городской среды на 2018-2022 годы"</t>
  </si>
  <si>
    <t>13.0.00.00000</t>
  </si>
  <si>
    <t>Муниципальная программа «Социальная защита в Воскресенском муниципальном районе на 2017-2021 годы»</t>
  </si>
  <si>
    <t>12.0.00.00000</t>
  </si>
  <si>
    <t>Муниципальная программа "Содержание и развитие инженерной инфраструктуры и энергоэффективности в Воскресенском муниципальном районе на 2018-2022 годы"</t>
  </si>
  <si>
    <t>11.0.00.00000</t>
  </si>
  <si>
    <t>10.0.00.00000</t>
  </si>
  <si>
    <t>09.0.00.00000</t>
  </si>
  <si>
    <t>08.0.00.00000</t>
  </si>
  <si>
    <t>07.0.00.00000</t>
  </si>
  <si>
    <t>06.0.00.00000</t>
  </si>
  <si>
    <t>05.0.00.00000</t>
  </si>
  <si>
    <t>04.0.00.00000</t>
  </si>
  <si>
    <t>03.0.00.00000</t>
  </si>
  <si>
    <t>02.0.00.00000</t>
  </si>
  <si>
    <t>01.0.00.00000</t>
  </si>
  <si>
    <t>Уточненный план</t>
  </si>
  <si>
    <t>КВР</t>
  </si>
  <si>
    <t>КЦСР</t>
  </si>
  <si>
    <t xml:space="preserve">Наименование </t>
  </si>
  <si>
    <t>Темп роста/снижения %</t>
  </si>
  <si>
    <t>Отклонение (+, -)</t>
  </si>
  <si>
    <t xml:space="preserve">ВСЕГО  </t>
  </si>
  <si>
    <t>Исполнено за 1 квартал 2018г.</t>
  </si>
  <si>
    <t>Исполнено за 1 квртал 2017 г.</t>
  </si>
  <si>
    <t>Сведения об исполнении бюджета Воскресенского муниципального района Московской области по расходам за 1 квартал 2019 года в разрезе муниципальных программ в сравнении с соответствующим периодом прошлого года</t>
  </si>
  <si>
    <t>Исполнено за 1 квартал 2019 г.</t>
  </si>
  <si>
    <t>5=4-3</t>
  </si>
  <si>
    <t xml:space="preserve">                                                            (тыс.рублей)</t>
  </si>
  <si>
    <t>Расходы по муниципальным программам всего:</t>
  </si>
  <si>
    <t>Непрограммные расходы</t>
  </si>
  <si>
    <t>Муниципальная программа «Развитие системы образования и воспитания в Воскресенском муниципальном районе»</t>
  </si>
  <si>
    <t>Муниципальная программа «Развитие физической культуры, спорта, молодежной политики и создание условий для формирования здорового образа жизни в Воскресенском муниципальном районе»</t>
  </si>
  <si>
    <t>Муниципальная программа «Сохранение и развитие культуры Воскресенского муниципального района»</t>
  </si>
  <si>
    <t>Муниципальная программа «Развитие  предпринимательства в Воскресенском муниципальном районе» </t>
  </si>
  <si>
    <t>Муниципальная программа «Развитие и функционирование дорожно-транспортного комплекса  на территории Воскресенского муниципального района» </t>
  </si>
  <si>
    <t>Муниципальная программа « Безопасность в Воскресенском муниципальном районе» </t>
  </si>
  <si>
    <t>Муниципальная программа «Управление муниципальным имуществом и финансами Воскресенского муниципального района» </t>
  </si>
  <si>
    <t>Муниципальная программа «Повышение эффективности местного самоуправления  в Воскресенском муниципальном районе»</t>
  </si>
  <si>
    <t>Муниципальная программа «Экология и окружающая среда Воскресенского муниципального района Московской области» </t>
  </si>
  <si>
    <t xml:space="preserve">Муниципальная программа «Жилище» </t>
  </si>
  <si>
    <t>Муниципальная программа «Развитие сельского хозяйства в Воскресенском муниципальном районе»</t>
  </si>
  <si>
    <t>Муниципальная программа «Цифровое муниципальное образование (Воскресенский муниципальный район)» 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</si>
</sst>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0;;"/>
    <numFmt numFmtId="166" formatCode="00\.0\.00\.00000"/>
    <numFmt numFmtId="167" formatCode="#,##0.0"/>
    <numFmt numFmtId="168" formatCode="#,##0.0_ ;[Red]\-#,##0.0\ "/>
  </numFmts>
  <fonts count="1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horizontal="left" vertical="center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1" fillId="0" borderId="0" xfId="1" applyFont="1" applyProtection="1">
      <protection hidden="1"/>
    </xf>
    <xf numFmtId="0" fontId="10" fillId="0" borderId="0" xfId="1" applyNumberFormat="1" applyFont="1" applyFill="1" applyAlignment="1" applyProtection="1">
      <alignment horizontal="left"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0" fontId="13" fillId="0" borderId="0" xfId="1" applyFont="1" applyProtection="1">
      <protection hidden="1"/>
    </xf>
    <xf numFmtId="0" fontId="13" fillId="0" borderId="0" xfId="1" applyFont="1"/>
    <xf numFmtId="0" fontId="9" fillId="0" borderId="0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11" fillId="0" borderId="0" xfId="1" applyNumberFormat="1" applyFont="1" applyFill="1" applyBorder="1" applyAlignment="1" applyProtection="1">
      <protection hidden="1"/>
    </xf>
    <xf numFmtId="167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1" xfId="1" applyNumberFormat="1" applyFont="1" applyFill="1" applyBorder="1" applyAlignment="1" applyProtection="1">
      <alignment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/>
      <protection hidden="1"/>
    </xf>
    <xf numFmtId="165" fontId="10" fillId="0" borderId="1" xfId="1" applyNumberFormat="1" applyFont="1" applyFill="1" applyBorder="1" applyAlignment="1" applyProtection="1">
      <alignment horizontal="center" vertical="center"/>
      <protection hidden="1"/>
    </xf>
    <xf numFmtId="164" fontId="10" fillId="0" borderId="1" xfId="1" applyNumberFormat="1" applyFont="1" applyFill="1" applyBorder="1" applyAlignment="1" applyProtection="1">
      <alignment horizontal="right"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7" fontId="10" fillId="0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1" xfId="1" applyNumberFormat="1" applyFont="1" applyFill="1" applyBorder="1" applyAlignment="1" applyProtection="1">
      <alignment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/>
      <protection hidden="1"/>
    </xf>
    <xf numFmtId="165" fontId="11" fillId="0" borderId="1" xfId="1" applyNumberFormat="1" applyFont="1" applyFill="1" applyBorder="1" applyAlignment="1" applyProtection="1">
      <alignment horizontal="center" vertical="center"/>
      <protection hidden="1"/>
    </xf>
    <xf numFmtId="164" fontId="11" fillId="0" borderId="1" xfId="1" applyNumberFormat="1" applyFont="1" applyFill="1" applyBorder="1" applyAlignment="1" applyProtection="1">
      <alignment horizontal="right" vertical="center"/>
      <protection hidden="1"/>
    </xf>
    <xf numFmtId="164" fontId="11" fillId="0" borderId="1" xfId="1" applyNumberFormat="1" applyFont="1" applyFill="1" applyBorder="1" applyAlignment="1" applyProtection="1">
      <alignment horizontal="center" vertical="center"/>
      <protection hidden="1"/>
    </xf>
    <xf numFmtId="167" fontId="11" fillId="0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Font="1"/>
    <xf numFmtId="168" fontId="10" fillId="0" borderId="1" xfId="1" applyNumberFormat="1" applyFont="1" applyBorder="1" applyAlignment="1">
      <alignment horizontal="center"/>
    </xf>
    <xf numFmtId="167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1" applyFont="1" applyBorder="1"/>
    <xf numFmtId="0" fontId="13" fillId="0" borderId="1" xfId="1" applyFont="1" applyBorder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15" fillId="0" borderId="0" xfId="1" applyNumberFormat="1" applyFont="1" applyFill="1" applyAlignment="1" applyProtection="1">
      <alignment horizontal="left" wrapText="1"/>
      <protection hidden="1"/>
    </xf>
    <xf numFmtId="0" fontId="11" fillId="0" borderId="0" xfId="1" applyNumberFormat="1" applyFont="1" applyFill="1" applyAlignment="1" applyProtection="1">
      <alignment horizontal="left" wrapText="1"/>
      <protection hidden="1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right" wrapText="1"/>
      <protection hidden="1"/>
    </xf>
    <xf numFmtId="0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" applyNumberFormat="1" applyFont="1" applyFill="1" applyBorder="1" applyAlignment="1" applyProtection="1">
      <alignment horizontal="center" vertical="center"/>
      <protection hidden="1"/>
    </xf>
    <xf numFmtId="0" fontId="1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tabSelected="1" topLeftCell="A5" zoomScaleNormal="100" workbookViewId="0">
      <selection activeCell="B25" sqref="B25"/>
    </sheetView>
  </sheetViews>
  <sheetFormatPr defaultColWidth="8.88671875" defaultRowHeight="13.2"/>
  <cols>
    <col min="1" max="1" width="0.5546875" style="4" customWidth="1"/>
    <col min="2" max="2" width="61.6640625" style="4" customWidth="1"/>
    <col min="3" max="3" width="14.5546875" style="4" customWidth="1"/>
    <col min="4" max="4" width="4" style="4" hidden="1" customWidth="1"/>
    <col min="5" max="5" width="15.109375" style="4" hidden="1" customWidth="1"/>
    <col min="6" max="6" width="13.33203125" style="4" hidden="1" customWidth="1"/>
    <col min="7" max="8" width="12.33203125" style="4" customWidth="1"/>
    <col min="9" max="9" width="13.33203125" style="4" customWidth="1"/>
    <col min="10" max="10" width="10" style="4" customWidth="1"/>
    <col min="11" max="18" width="0.5546875" style="4" customWidth="1"/>
    <col min="19" max="253" width="9.109375" style="4" customWidth="1"/>
    <col min="254" max="16384" width="8.88671875" style="4"/>
  </cols>
  <sheetData>
    <row r="1" spans="1:18" ht="409.6" hidden="1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>
      <c r="A2" s="5"/>
      <c r="B2" s="1"/>
      <c r="C2" s="1"/>
      <c r="D2" s="1"/>
      <c r="E2" s="1"/>
      <c r="F2" s="1"/>
      <c r="G2" s="41"/>
      <c r="H2" s="41"/>
      <c r="I2" s="41"/>
      <c r="J2" s="41"/>
      <c r="K2" s="1"/>
      <c r="L2" s="1"/>
      <c r="M2" s="1"/>
      <c r="N2" s="1"/>
      <c r="O2" s="2"/>
      <c r="P2" s="2"/>
      <c r="Q2" s="2"/>
      <c r="R2" s="3"/>
    </row>
    <row r="3" spans="1:18" ht="51" customHeight="1">
      <c r="A3" s="5"/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8"/>
      <c r="L3" s="8"/>
      <c r="M3" s="8"/>
      <c r="N3" s="8"/>
      <c r="O3" s="2"/>
      <c r="P3" s="2"/>
      <c r="Q3" s="2"/>
      <c r="R3" s="3"/>
    </row>
    <row r="4" spans="1:18" ht="4.2" customHeight="1">
      <c r="A4" s="5"/>
      <c r="B4" s="9"/>
      <c r="C4" s="9"/>
      <c r="D4" s="9"/>
      <c r="E4" s="9"/>
      <c r="F4" s="8"/>
      <c r="G4" s="8"/>
      <c r="H4" s="8"/>
      <c r="I4" s="10"/>
      <c r="J4" s="10"/>
      <c r="K4" s="10"/>
      <c r="L4" s="10"/>
      <c r="M4" s="10"/>
      <c r="N4" s="10"/>
      <c r="O4" s="2"/>
      <c r="P4" s="2"/>
      <c r="Q4" s="2"/>
      <c r="R4" s="3"/>
    </row>
    <row r="5" spans="1:18" ht="12.6" customHeight="1">
      <c r="A5" s="5"/>
      <c r="B5" s="9"/>
      <c r="C5" s="9"/>
      <c r="D5" s="9"/>
      <c r="E5" s="9"/>
      <c r="F5" s="9"/>
      <c r="G5" s="38" t="s">
        <v>31</v>
      </c>
      <c r="H5" s="38"/>
      <c r="I5" s="39"/>
      <c r="J5" s="39"/>
      <c r="K5" s="39"/>
      <c r="L5" s="39"/>
      <c r="M5" s="39"/>
      <c r="N5" s="39"/>
      <c r="O5" s="2"/>
      <c r="P5" s="2"/>
      <c r="Q5" s="2"/>
      <c r="R5" s="3"/>
    </row>
    <row r="6" spans="1:18" ht="4.95" customHeight="1">
      <c r="A6" s="6"/>
      <c r="B6" s="11"/>
      <c r="C6" s="11"/>
      <c r="D6" s="11"/>
      <c r="E6" s="11"/>
      <c r="F6" s="8"/>
      <c r="G6" s="8"/>
      <c r="H6" s="8"/>
      <c r="I6" s="12"/>
      <c r="J6" s="12"/>
      <c r="K6" s="10"/>
      <c r="L6" s="10"/>
      <c r="M6" s="10"/>
      <c r="N6" s="10"/>
      <c r="O6" s="2"/>
      <c r="P6" s="2"/>
      <c r="Q6" s="2"/>
      <c r="R6" s="3"/>
    </row>
    <row r="7" spans="1:18" ht="18" customHeight="1">
      <c r="A7" s="7"/>
      <c r="B7" s="43" t="s">
        <v>22</v>
      </c>
      <c r="C7" s="42" t="s">
        <v>21</v>
      </c>
      <c r="D7" s="42" t="s">
        <v>20</v>
      </c>
      <c r="E7" s="42" t="s">
        <v>19</v>
      </c>
      <c r="F7" s="42" t="s">
        <v>27</v>
      </c>
      <c r="G7" s="42" t="s">
        <v>26</v>
      </c>
      <c r="H7" s="44" t="s">
        <v>29</v>
      </c>
      <c r="I7" s="42" t="s">
        <v>24</v>
      </c>
      <c r="J7" s="42" t="s">
        <v>23</v>
      </c>
      <c r="K7" s="12"/>
      <c r="L7" s="10"/>
      <c r="M7" s="10"/>
      <c r="N7" s="10"/>
      <c r="O7" s="2"/>
      <c r="P7" s="2"/>
      <c r="Q7" s="2"/>
      <c r="R7" s="2"/>
    </row>
    <row r="8" spans="1:18" ht="36.75" customHeight="1">
      <c r="A8" s="7"/>
      <c r="B8" s="43"/>
      <c r="C8" s="42"/>
      <c r="D8" s="42"/>
      <c r="E8" s="42"/>
      <c r="F8" s="42"/>
      <c r="G8" s="42"/>
      <c r="H8" s="45"/>
      <c r="I8" s="42"/>
      <c r="J8" s="42"/>
      <c r="K8" s="12"/>
      <c r="L8" s="10"/>
      <c r="M8" s="10"/>
      <c r="N8" s="10"/>
      <c r="O8" s="2"/>
      <c r="P8" s="2"/>
      <c r="Q8" s="2"/>
      <c r="R8" s="2"/>
    </row>
    <row r="9" spans="1:18" ht="13.2" customHeight="1">
      <c r="A9" s="15"/>
      <c r="B9" s="37">
        <v>1</v>
      </c>
      <c r="C9" s="37">
        <v>2</v>
      </c>
      <c r="D9" s="37">
        <v>3</v>
      </c>
      <c r="E9" s="37">
        <v>4</v>
      </c>
      <c r="F9" s="37">
        <v>4</v>
      </c>
      <c r="G9" s="37">
        <v>3</v>
      </c>
      <c r="H9" s="37">
        <v>4</v>
      </c>
      <c r="I9" s="37" t="s">
        <v>30</v>
      </c>
      <c r="J9" s="37">
        <v>6</v>
      </c>
      <c r="K9" s="12"/>
      <c r="L9" s="10"/>
      <c r="M9" s="10"/>
      <c r="N9" s="10"/>
      <c r="O9" s="2"/>
      <c r="P9" s="2"/>
      <c r="Q9" s="2"/>
      <c r="R9" s="2"/>
    </row>
    <row r="10" spans="1:18" s="14" customFormat="1" ht="24.75" customHeight="1">
      <c r="A10" s="16"/>
      <c r="B10" s="20" t="s">
        <v>32</v>
      </c>
      <c r="C10" s="21" t="s">
        <v>0</v>
      </c>
      <c r="D10" s="22" t="s">
        <v>0</v>
      </c>
      <c r="E10" s="23">
        <v>5145926.3</v>
      </c>
      <c r="F10" s="24">
        <f>SUM(F11:F25)</f>
        <v>2674551.2000000002</v>
      </c>
      <c r="G10" s="24">
        <f t="shared" ref="G10:H10" si="0">SUM(G11:G25)</f>
        <v>831040.10000000009</v>
      </c>
      <c r="H10" s="24">
        <f t="shared" si="0"/>
        <v>918845.00000000012</v>
      </c>
      <c r="I10" s="24">
        <f>SUM(I11:I25)</f>
        <v>87804.900000000023</v>
      </c>
      <c r="J10" s="19">
        <f>H10/G10*100</f>
        <v>110.56566343790149</v>
      </c>
      <c r="K10" s="16"/>
      <c r="L10" s="13"/>
      <c r="M10" s="13"/>
      <c r="N10" s="13"/>
      <c r="O10" s="13"/>
      <c r="P10" s="13"/>
      <c r="Q10" s="13"/>
      <c r="R10" s="13"/>
    </row>
    <row r="11" spans="1:18" ht="51.75" customHeight="1">
      <c r="A11" s="17"/>
      <c r="B11" s="26" t="s">
        <v>34</v>
      </c>
      <c r="C11" s="27" t="s">
        <v>18</v>
      </c>
      <c r="D11" s="28" t="s">
        <v>0</v>
      </c>
      <c r="E11" s="29">
        <v>2879132.2</v>
      </c>
      <c r="F11" s="30">
        <v>1766154.6</v>
      </c>
      <c r="G11" s="30">
        <v>500601.1</v>
      </c>
      <c r="H11" s="30">
        <v>622742.5</v>
      </c>
      <c r="I11" s="31">
        <f>H11-G11</f>
        <v>122141.40000000002</v>
      </c>
      <c r="J11" s="34">
        <f>H11/G11*100</f>
        <v>124.39894758521307</v>
      </c>
      <c r="K11" s="18"/>
      <c r="L11" s="10"/>
      <c r="M11" s="10"/>
      <c r="N11" s="10"/>
      <c r="O11" s="2"/>
      <c r="P11" s="2"/>
      <c r="Q11" s="2"/>
      <c r="R11" s="2"/>
    </row>
    <row r="12" spans="1:18" ht="63.75" customHeight="1">
      <c r="A12" s="17"/>
      <c r="B12" s="26" t="s">
        <v>35</v>
      </c>
      <c r="C12" s="27" t="s">
        <v>17</v>
      </c>
      <c r="D12" s="28" t="s">
        <v>0</v>
      </c>
      <c r="E12" s="29">
        <v>293800.90000000002</v>
      </c>
      <c r="F12" s="30">
        <v>285135.5</v>
      </c>
      <c r="G12" s="30">
        <v>59247.6</v>
      </c>
      <c r="H12" s="30">
        <v>62857.8</v>
      </c>
      <c r="I12" s="31">
        <f t="shared" ref="I12:I25" si="1">H12-G12</f>
        <v>3610.2000000000044</v>
      </c>
      <c r="J12" s="34">
        <f t="shared" ref="J12:J27" si="2">H12/G12*100</f>
        <v>106.09341137868877</v>
      </c>
      <c r="K12" s="18"/>
      <c r="L12" s="10"/>
      <c r="M12" s="10"/>
      <c r="N12" s="10"/>
      <c r="O12" s="2"/>
      <c r="P12" s="2"/>
      <c r="Q12" s="2"/>
      <c r="R12" s="2"/>
    </row>
    <row r="13" spans="1:18" ht="41.25" customHeight="1">
      <c r="A13" s="17"/>
      <c r="B13" s="26" t="s">
        <v>36</v>
      </c>
      <c r="C13" s="27" t="s">
        <v>16</v>
      </c>
      <c r="D13" s="28" t="s">
        <v>0</v>
      </c>
      <c r="E13" s="29">
        <v>211871.8</v>
      </c>
      <c r="F13" s="30">
        <v>113232</v>
      </c>
      <c r="G13" s="30">
        <v>31467.9</v>
      </c>
      <c r="H13" s="30">
        <v>36858.6</v>
      </c>
      <c r="I13" s="31">
        <f t="shared" si="1"/>
        <v>5390.6999999999971</v>
      </c>
      <c r="J13" s="34">
        <f t="shared" si="2"/>
        <v>117.13079042452786</v>
      </c>
      <c r="K13" s="18"/>
      <c r="L13" s="10"/>
      <c r="M13" s="10"/>
      <c r="N13" s="10"/>
      <c r="O13" s="2"/>
      <c r="P13" s="2"/>
      <c r="Q13" s="2"/>
      <c r="R13" s="2"/>
    </row>
    <row r="14" spans="1:18" ht="37.5" customHeight="1">
      <c r="A14" s="17"/>
      <c r="B14" s="26" t="s">
        <v>37</v>
      </c>
      <c r="C14" s="27" t="s">
        <v>15</v>
      </c>
      <c r="D14" s="28" t="s">
        <v>0</v>
      </c>
      <c r="E14" s="29">
        <v>39395.5</v>
      </c>
      <c r="F14" s="30">
        <v>18361.2</v>
      </c>
      <c r="G14" s="30">
        <v>2548.8000000000002</v>
      </c>
      <c r="H14" s="30">
        <v>3965</v>
      </c>
      <c r="I14" s="31">
        <f t="shared" si="1"/>
        <v>1416.1999999999998</v>
      </c>
      <c r="J14" s="34">
        <f t="shared" si="2"/>
        <v>155.56340238543626</v>
      </c>
      <c r="K14" s="18"/>
      <c r="L14" s="10"/>
      <c r="M14" s="10"/>
      <c r="N14" s="10"/>
      <c r="O14" s="2"/>
      <c r="P14" s="2"/>
      <c r="Q14" s="2"/>
      <c r="R14" s="2"/>
    </row>
    <row r="15" spans="1:18" ht="57" customHeight="1">
      <c r="A15" s="17"/>
      <c r="B15" s="26" t="s">
        <v>38</v>
      </c>
      <c r="C15" s="27" t="s">
        <v>14</v>
      </c>
      <c r="D15" s="28" t="s">
        <v>0</v>
      </c>
      <c r="E15" s="29">
        <v>354647</v>
      </c>
      <c r="F15" s="30">
        <f>13820.6+72976.2</f>
        <v>86796.800000000003</v>
      </c>
      <c r="G15" s="30">
        <v>21901.200000000001</v>
      </c>
      <c r="H15" s="30">
        <v>27043.1</v>
      </c>
      <c r="I15" s="31">
        <f t="shared" si="1"/>
        <v>5141.8999999999978</v>
      </c>
      <c r="J15" s="34">
        <f t="shared" si="2"/>
        <v>123.47770898398261</v>
      </c>
      <c r="K15" s="18"/>
      <c r="L15" s="10"/>
      <c r="M15" s="10"/>
      <c r="N15" s="10"/>
      <c r="O15" s="2"/>
      <c r="P15" s="2"/>
      <c r="Q15" s="2"/>
      <c r="R15" s="2"/>
    </row>
    <row r="16" spans="1:18" ht="37.5" customHeight="1">
      <c r="A16" s="17"/>
      <c r="B16" s="26" t="s">
        <v>39</v>
      </c>
      <c r="C16" s="27" t="s">
        <v>13</v>
      </c>
      <c r="D16" s="28" t="s">
        <v>0</v>
      </c>
      <c r="E16" s="29">
        <v>43251.3</v>
      </c>
      <c r="F16" s="30">
        <v>26929.5</v>
      </c>
      <c r="G16" s="30">
        <v>5782.4</v>
      </c>
      <c r="H16" s="30">
        <v>7213.3</v>
      </c>
      <c r="I16" s="31">
        <f t="shared" si="1"/>
        <v>1430.9000000000005</v>
      </c>
      <c r="J16" s="34">
        <f t="shared" si="2"/>
        <v>124.74578029883787</v>
      </c>
      <c r="K16" s="18"/>
      <c r="L16" s="10"/>
      <c r="M16" s="10"/>
      <c r="N16" s="10"/>
      <c r="O16" s="2"/>
      <c r="P16" s="2"/>
      <c r="Q16" s="2"/>
      <c r="R16" s="2"/>
    </row>
    <row r="17" spans="1:18" ht="49.5" customHeight="1">
      <c r="A17" s="17"/>
      <c r="B17" s="26" t="s">
        <v>40</v>
      </c>
      <c r="C17" s="27" t="s">
        <v>12</v>
      </c>
      <c r="D17" s="28" t="s">
        <v>0</v>
      </c>
      <c r="E17" s="29">
        <v>467748</v>
      </c>
      <c r="F17" s="30">
        <f>1083.4+68651.8+139320.5</f>
        <v>209055.7</v>
      </c>
      <c r="G17" s="30">
        <v>89568.8</v>
      </c>
      <c r="H17" s="30">
        <v>104845.6</v>
      </c>
      <c r="I17" s="31">
        <f t="shared" si="1"/>
        <v>15276.800000000003</v>
      </c>
      <c r="J17" s="34">
        <f t="shared" si="2"/>
        <v>117.05593912165844</v>
      </c>
      <c r="K17" s="18"/>
      <c r="L17" s="10"/>
      <c r="M17" s="10"/>
      <c r="N17" s="10"/>
      <c r="O17" s="2"/>
      <c r="P17" s="2"/>
      <c r="Q17" s="2"/>
      <c r="R17" s="2"/>
    </row>
    <row r="18" spans="1:18" ht="51" customHeight="1">
      <c r="A18" s="17"/>
      <c r="B18" s="26" t="s">
        <v>41</v>
      </c>
      <c r="C18" s="27" t="s">
        <v>11</v>
      </c>
      <c r="D18" s="28" t="s">
        <v>0</v>
      </c>
      <c r="E18" s="29">
        <v>23173.8</v>
      </c>
      <c r="F18" s="30">
        <f>8304.9+6451.6+3205</f>
        <v>17961.5</v>
      </c>
      <c r="G18" s="30">
        <v>1999.1</v>
      </c>
      <c r="H18" s="30">
        <v>2281.9</v>
      </c>
      <c r="I18" s="31">
        <f t="shared" si="1"/>
        <v>282.80000000000018</v>
      </c>
      <c r="J18" s="34">
        <f t="shared" si="2"/>
        <v>114.14636586463909</v>
      </c>
      <c r="K18" s="18"/>
      <c r="L18" s="10"/>
      <c r="M18" s="10"/>
      <c r="N18" s="10"/>
      <c r="O18" s="2"/>
      <c r="P18" s="2"/>
      <c r="Q18" s="2"/>
      <c r="R18" s="2"/>
    </row>
    <row r="19" spans="1:18" ht="53.25" customHeight="1">
      <c r="A19" s="17"/>
      <c r="B19" s="26" t="s">
        <v>42</v>
      </c>
      <c r="C19" s="27" t="s">
        <v>10</v>
      </c>
      <c r="D19" s="28" t="s">
        <v>0</v>
      </c>
      <c r="E19" s="29">
        <v>3068.4</v>
      </c>
      <c r="F19" s="30">
        <v>433.2</v>
      </c>
      <c r="G19" s="30">
        <v>0</v>
      </c>
      <c r="H19" s="30">
        <v>0</v>
      </c>
      <c r="I19" s="31">
        <f t="shared" si="1"/>
        <v>0</v>
      </c>
      <c r="J19" s="34"/>
      <c r="K19" s="18"/>
      <c r="L19" s="10"/>
      <c r="M19" s="10"/>
      <c r="N19" s="10"/>
      <c r="O19" s="2"/>
      <c r="P19" s="2"/>
      <c r="Q19" s="2"/>
      <c r="R19" s="2"/>
    </row>
    <row r="20" spans="1:18" ht="24.75" customHeight="1">
      <c r="A20" s="17"/>
      <c r="B20" s="26" t="s">
        <v>43</v>
      </c>
      <c r="C20" s="27" t="s">
        <v>9</v>
      </c>
      <c r="D20" s="28" t="s">
        <v>0</v>
      </c>
      <c r="E20" s="29">
        <v>117378.3</v>
      </c>
      <c r="F20" s="30">
        <v>35778.800000000003</v>
      </c>
      <c r="G20" s="30">
        <v>0</v>
      </c>
      <c r="H20" s="30">
        <v>0</v>
      </c>
      <c r="I20" s="31">
        <f t="shared" si="1"/>
        <v>0</v>
      </c>
      <c r="J20" s="34"/>
      <c r="K20" s="18"/>
      <c r="L20" s="10"/>
      <c r="M20" s="10"/>
      <c r="N20" s="10"/>
      <c r="O20" s="2"/>
      <c r="P20" s="2"/>
      <c r="Q20" s="2"/>
      <c r="R20" s="2"/>
    </row>
    <row r="21" spans="1:18" ht="39.75" customHeight="1">
      <c r="A21" s="17"/>
      <c r="B21" s="26" t="s">
        <v>44</v>
      </c>
      <c r="C21" s="27" t="s">
        <v>8</v>
      </c>
      <c r="D21" s="28" t="s">
        <v>0</v>
      </c>
      <c r="E21" s="29">
        <v>3702</v>
      </c>
      <c r="F21" s="30">
        <v>0</v>
      </c>
      <c r="G21" s="30">
        <v>0</v>
      </c>
      <c r="H21" s="30">
        <v>167.4</v>
      </c>
      <c r="I21" s="31">
        <f t="shared" si="1"/>
        <v>167.4</v>
      </c>
      <c r="J21" s="34"/>
      <c r="K21" s="18"/>
      <c r="L21" s="10"/>
      <c r="M21" s="10"/>
      <c r="N21" s="10"/>
      <c r="O21" s="2"/>
      <c r="P21" s="2"/>
      <c r="Q21" s="2"/>
      <c r="R21" s="2"/>
    </row>
    <row r="22" spans="1:18" ht="52.5" customHeight="1">
      <c r="A22" s="17"/>
      <c r="B22" s="26" t="s">
        <v>7</v>
      </c>
      <c r="C22" s="27" t="s">
        <v>6</v>
      </c>
      <c r="D22" s="28" t="s">
        <v>0</v>
      </c>
      <c r="E22" s="29">
        <v>290278.3</v>
      </c>
      <c r="F22" s="30">
        <f>1470+6169.7+328+15480.6</f>
        <v>23448.3</v>
      </c>
      <c r="G22" s="30">
        <v>65893.2</v>
      </c>
      <c r="H22" s="30">
        <v>1435.2</v>
      </c>
      <c r="I22" s="31">
        <f t="shared" si="1"/>
        <v>-64458</v>
      </c>
      <c r="J22" s="34">
        <f t="shared" si="2"/>
        <v>2.1780699677660218</v>
      </c>
      <c r="K22" s="18"/>
      <c r="L22" s="10"/>
      <c r="M22" s="10"/>
      <c r="N22" s="10"/>
      <c r="O22" s="2"/>
      <c r="P22" s="2"/>
      <c r="Q22" s="2"/>
      <c r="R22" s="2"/>
    </row>
    <row r="23" spans="1:18" ht="36" customHeight="1">
      <c r="A23" s="17"/>
      <c r="B23" s="26" t="s">
        <v>5</v>
      </c>
      <c r="C23" s="27" t="s">
        <v>4</v>
      </c>
      <c r="D23" s="28" t="s">
        <v>0</v>
      </c>
      <c r="E23" s="29">
        <v>143094</v>
      </c>
      <c r="F23" s="30">
        <v>31751.5</v>
      </c>
      <c r="G23" s="30">
        <v>26749.8</v>
      </c>
      <c r="H23" s="30">
        <v>26998.3</v>
      </c>
      <c r="I23" s="31">
        <f t="shared" si="1"/>
        <v>248.5</v>
      </c>
      <c r="J23" s="34">
        <f t="shared" si="2"/>
        <v>100.92897890825353</v>
      </c>
      <c r="K23" s="18"/>
      <c r="L23" s="10"/>
      <c r="M23" s="10"/>
      <c r="N23" s="10"/>
      <c r="O23" s="2"/>
      <c r="P23" s="2"/>
      <c r="Q23" s="2"/>
      <c r="R23" s="2"/>
    </row>
    <row r="24" spans="1:18" ht="42" customHeight="1">
      <c r="A24" s="17"/>
      <c r="B24" s="26" t="s">
        <v>3</v>
      </c>
      <c r="C24" s="27" t="s">
        <v>2</v>
      </c>
      <c r="D24" s="28" t="s">
        <v>0</v>
      </c>
      <c r="E24" s="29">
        <v>177727.9</v>
      </c>
      <c r="F24" s="30">
        <v>21866</v>
      </c>
      <c r="G24" s="30">
        <v>6755.8</v>
      </c>
      <c r="H24" s="30">
        <v>6621.3</v>
      </c>
      <c r="I24" s="31">
        <f t="shared" si="1"/>
        <v>-134.5</v>
      </c>
      <c r="J24" s="34">
        <f t="shared" si="2"/>
        <v>98.009118091121707</v>
      </c>
      <c r="K24" s="18"/>
      <c r="L24" s="10"/>
      <c r="M24" s="10"/>
      <c r="N24" s="10"/>
      <c r="O24" s="2"/>
      <c r="P24" s="2"/>
      <c r="Q24" s="2"/>
      <c r="R24" s="2"/>
    </row>
    <row r="25" spans="1:18" ht="52.5" customHeight="1">
      <c r="A25" s="17"/>
      <c r="B25" s="26" t="s">
        <v>45</v>
      </c>
      <c r="C25" s="27" t="s">
        <v>1</v>
      </c>
      <c r="D25" s="28" t="s">
        <v>0</v>
      </c>
      <c r="E25" s="29">
        <v>97656.9</v>
      </c>
      <c r="F25" s="30">
        <f>37646.6</f>
        <v>37646.6</v>
      </c>
      <c r="G25" s="30">
        <v>18524.400000000001</v>
      </c>
      <c r="H25" s="30">
        <v>15815</v>
      </c>
      <c r="I25" s="31">
        <f t="shared" si="1"/>
        <v>-2709.4000000000015</v>
      </c>
      <c r="J25" s="34">
        <f t="shared" si="2"/>
        <v>85.373885254043316</v>
      </c>
      <c r="K25" s="18"/>
      <c r="L25" s="10"/>
      <c r="M25" s="10"/>
      <c r="N25" s="10"/>
      <c r="O25" s="2"/>
      <c r="P25" s="2"/>
      <c r="Q25" s="2"/>
      <c r="R25" s="2"/>
    </row>
    <row r="26" spans="1:18" s="32" customFormat="1" ht="20.7" customHeight="1">
      <c r="A26" s="18"/>
      <c r="B26" s="20" t="s">
        <v>33</v>
      </c>
      <c r="C26" s="21"/>
      <c r="D26" s="22"/>
      <c r="E26" s="23"/>
      <c r="F26" s="24">
        <v>155426</v>
      </c>
      <c r="G26" s="24">
        <v>2966.8</v>
      </c>
      <c r="H26" s="24">
        <v>2688.8</v>
      </c>
      <c r="I26" s="25">
        <f>H26-G26</f>
        <v>-278</v>
      </c>
      <c r="J26" s="19">
        <f t="shared" si="2"/>
        <v>90.629634623163</v>
      </c>
      <c r="K26" s="18"/>
      <c r="L26" s="10"/>
      <c r="M26" s="10"/>
      <c r="N26" s="10"/>
      <c r="O26" s="10"/>
      <c r="P26" s="10"/>
      <c r="Q26" s="10"/>
      <c r="R26" s="10"/>
    </row>
    <row r="27" spans="1:18" ht="19.5" customHeight="1">
      <c r="B27" s="35" t="s">
        <v>25</v>
      </c>
      <c r="C27" s="36"/>
      <c r="D27" s="36"/>
      <c r="E27" s="36"/>
      <c r="F27" s="33">
        <f>F26+F10</f>
        <v>2829977.2</v>
      </c>
      <c r="G27" s="33">
        <f>G26+G10</f>
        <v>834006.90000000014</v>
      </c>
      <c r="H27" s="33">
        <f t="shared" ref="H27" si="3">H26+H10</f>
        <v>921533.80000000016</v>
      </c>
      <c r="I27" s="33">
        <f>I26+I10</f>
        <v>87526.900000000023</v>
      </c>
      <c r="J27" s="19">
        <f t="shared" si="2"/>
        <v>110.49474530726305</v>
      </c>
    </row>
  </sheetData>
  <mergeCells count="12">
    <mergeCell ref="G5:N5"/>
    <mergeCell ref="B3:J3"/>
    <mergeCell ref="G2:J2"/>
    <mergeCell ref="F7:F8"/>
    <mergeCell ref="B7:B8"/>
    <mergeCell ref="C7:C8"/>
    <mergeCell ref="D7:D8"/>
    <mergeCell ref="E7:E8"/>
    <mergeCell ref="G7:G8"/>
    <mergeCell ref="J7:J8"/>
    <mergeCell ref="I7:I8"/>
    <mergeCell ref="H7:H8"/>
  </mergeCells>
  <pageMargins left="0" right="0" top="0" bottom="0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Бюджетная смета</vt:lpstr>
      <vt:lpstr>'Бюджетная смета'!Заголовки_для_печати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Skudareva</cp:lastModifiedBy>
  <cp:lastPrinted>2019-09-23T12:55:16Z</cp:lastPrinted>
  <dcterms:created xsi:type="dcterms:W3CDTF">2018-10-23T12:02:08Z</dcterms:created>
  <dcterms:modified xsi:type="dcterms:W3CDTF">2019-09-24T13:54:52Z</dcterms:modified>
</cp:coreProperties>
</file>