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0446" windowHeight="10922"/>
  </bookViews>
  <sheets>
    <sheet name="Лист1" sheetId="1" r:id="rId1"/>
  </sheets>
  <definedNames>
    <definedName name="_xlnm.Print_Titles" localSheetId="0">Лист1!$6:$8</definedName>
    <definedName name="_xlnm.Print_Area" localSheetId="0">Лист1!$A$1:$H$72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7" i="1" l="1"/>
  <c r="H67" i="1" l="1"/>
  <c r="G67" i="1"/>
  <c r="E72" i="1"/>
  <c r="E68" i="1"/>
  <c r="F68" i="1"/>
  <c r="D72" i="1" l="1"/>
  <c r="F72" i="1"/>
  <c r="G72" i="1"/>
  <c r="H72" i="1"/>
  <c r="C72" i="1"/>
  <c r="D71" i="1"/>
  <c r="E71" i="1"/>
  <c r="F71" i="1"/>
  <c r="C71" i="1"/>
  <c r="D70" i="1"/>
  <c r="E70" i="1"/>
  <c r="F70" i="1"/>
  <c r="C70" i="1"/>
  <c r="D69" i="1"/>
  <c r="E69" i="1"/>
  <c r="F69" i="1"/>
  <c r="D68" i="1"/>
  <c r="C69" i="1"/>
  <c r="C68" i="1"/>
  <c r="F38" i="1" l="1"/>
  <c r="F37" i="1" s="1"/>
  <c r="G38" i="1"/>
  <c r="G37" i="1" s="1"/>
  <c r="H38" i="1"/>
  <c r="E38" i="1"/>
  <c r="E37" i="1" s="1"/>
  <c r="F44" i="1"/>
  <c r="G44" i="1"/>
  <c r="H44" i="1"/>
  <c r="E44" i="1"/>
  <c r="H56" i="1"/>
  <c r="G56" i="1"/>
  <c r="H60" i="1"/>
  <c r="G60" i="1"/>
  <c r="E50" i="1"/>
  <c r="F50" i="1"/>
  <c r="G50" i="1"/>
  <c r="D50" i="1"/>
  <c r="D37" i="1" s="1"/>
  <c r="C50" i="1"/>
  <c r="C37" i="1" s="1"/>
  <c r="H54" i="1"/>
  <c r="H71" i="1" s="1"/>
  <c r="G54" i="1"/>
  <c r="G71" i="1" s="1"/>
  <c r="H37" i="1" l="1"/>
  <c r="H50" i="1"/>
  <c r="G14" i="1"/>
  <c r="G68" i="1" s="1"/>
  <c r="G15" i="1"/>
  <c r="G69" i="1" s="1"/>
  <c r="G16" i="1"/>
  <c r="G18" i="1"/>
  <c r="G19" i="1"/>
  <c r="G20" i="1"/>
  <c r="H14" i="1"/>
  <c r="H68" i="1" s="1"/>
  <c r="H15" i="1"/>
  <c r="H16" i="1"/>
  <c r="H18" i="1"/>
  <c r="H19" i="1"/>
  <c r="H20" i="1"/>
  <c r="E13" i="1"/>
  <c r="F13" i="1"/>
  <c r="F11" i="1" s="1"/>
  <c r="F10" i="1" s="1"/>
  <c r="D13" i="1"/>
  <c r="D12" i="1" s="1"/>
  <c r="C13" i="1"/>
  <c r="C12" i="1" s="1"/>
  <c r="H17" i="1"/>
  <c r="G17" i="1"/>
  <c r="H70" i="1" l="1"/>
  <c r="G70" i="1"/>
  <c r="E11" i="1"/>
  <c r="E10" i="1" s="1"/>
  <c r="E12" i="1"/>
  <c r="H69" i="1"/>
  <c r="C11" i="1"/>
  <c r="C10" i="1" s="1"/>
  <c r="D11" i="1"/>
  <c r="D10" i="1" s="1"/>
  <c r="H13" i="1"/>
  <c r="G13" i="1"/>
  <c r="G12" i="1"/>
  <c r="G11" i="1" l="1"/>
  <c r="G10" i="1" s="1"/>
  <c r="H11" i="1"/>
  <c r="H10" i="1" s="1"/>
  <c r="H12" i="1"/>
</calcChain>
</file>

<file path=xl/sharedStrings.xml><?xml version="1.0" encoding="utf-8"?>
<sst xmlns="http://schemas.openxmlformats.org/spreadsheetml/2006/main" count="79" uniqueCount="34">
  <si>
    <t>Комплексный отчет о выполнении муниципальной программы (подпрограммы)</t>
  </si>
  <si>
    <t xml:space="preserve">     </t>
  </si>
  <si>
    <t>№ п/п</t>
  </si>
  <si>
    <t>Наименование подпрограммы, мероприятия (с указанием порядкового номера)</t>
  </si>
  <si>
    <t xml:space="preserve">Финансирование по годам реализации, тыс. руб. </t>
  </si>
  <si>
    <t>Всего</t>
  </si>
  <si>
    <t>Плановый объем финансирования  (всего, в т.ч. по источникам)</t>
  </si>
  <si>
    <t>Фактическое финансирование. (всего, в т.ч. по источникам)</t>
  </si>
  <si>
    <t>2015 год</t>
  </si>
  <si>
    <t>2016 год</t>
  </si>
  <si>
    <t>За счет средств ВМР</t>
  </si>
  <si>
    <t>За счет средств бюджета Московской области</t>
  </si>
  <si>
    <t>За счет средств Федерального бюджета</t>
  </si>
  <si>
    <t>«Развитие потребительского рынка и услуг в Воскресенском муниципальном районе Московской области на 2015-2019 годы»</t>
  </si>
  <si>
    <r>
      <t xml:space="preserve">     Муниципальный заказчик </t>
    </r>
    <r>
      <rPr>
        <u/>
        <sz val="12"/>
        <color theme="1"/>
        <rFont val="Times New Roman"/>
        <family val="1"/>
        <charset val="204"/>
      </rPr>
      <t>Отдел потребительского рынка и услуг управления развития отраслей экономики и инвестиций администрации Воскресенского муниципального района</t>
    </r>
  </si>
  <si>
    <t>Подпрограмма: 1 «Развитие потребительского рынка и услуг  в Воскресенском муниципальном районе Московской области на 2015-2019 годы»</t>
  </si>
  <si>
    <t>Задача: 1 Увеличение количества площадей торговых объектов на территории  Воскресенского муниципального района.</t>
  </si>
  <si>
    <t>Основное мероприятие подпрограммы 1 Развитие инфраструктуры потребительского рынка и услуг</t>
  </si>
  <si>
    <t>1.1.5 Частичная компенсация транспортных расходов организаций и индивидуальных предпринимателей по доставке продовольственных и промышленных товаров для населения в сельские населенные пункты  Воскресенского муниципального района</t>
  </si>
  <si>
    <t>1.1.6 Софинансирование расходов на частичную компенсацию транспортных расходов организаций и индивидуальных предпринимателей по доставке продовольственных и промышленных товаров для населения в сельские населенные пункты Воскресенского муниципального района</t>
  </si>
  <si>
    <t>Задача: 2 Увеличение уровня обеспеченности населения Воскресенского муниципального района предприятиями бытового обслуживания.</t>
  </si>
  <si>
    <t>Внебюджетные источники</t>
  </si>
  <si>
    <t>2.1. Строительство (реконструкция) банных объектов в рамках программы "Сто бань Подмосковья"</t>
  </si>
  <si>
    <t>1.1.11 Ввод (строительство, реконструкция) новых современных мощностей инфраструктуры потребительского рынка и услуг</t>
  </si>
  <si>
    <t>1.4 Привлечение инвесторов с целью строительства (реконструкции) объектов потребительского рынка и услуг новых современных форматов, в том числе бань строящихся либо реконструируемых в рамках губернаторской программы "100 бань Подмосковья"</t>
  </si>
  <si>
    <t>Задача: 3. Развитие похоронного дела на территории Воскресенского муниципального района с целью увеличения доли кладбищ, соответствующих требованиям порядка деятельности общественных кладбищ и крематориев</t>
  </si>
  <si>
    <t>3.1.1  Организация ритуальных услуг и содержание мест захоронений за счет иных межбюджетных трансфертов переданных из бюджетов поселений на осуществление части полномочий в соответствии с заключенными соглашениями</t>
  </si>
  <si>
    <t>3.1.2 Транспортировка в морг умерших не имеющих супруга, близких и иных родственноков, а также умерших других категорий для производства судебно-медицинской экспертизы</t>
  </si>
  <si>
    <t>3.1.3 Проведение работ по оформлению права собственности на земельные участки для организации ритуальных услуг</t>
  </si>
  <si>
    <t>За счет средств бюджетов городских и сельских поселений</t>
  </si>
  <si>
    <t>3.1.4 Содержание воинских захоронений и мемориалов "Вечный огонь"</t>
  </si>
  <si>
    <t>3.1.5 Обеспечение функий МКУ "Ритуал"</t>
  </si>
  <si>
    <t>За счет внебюджетных источников</t>
  </si>
  <si>
    <t>ИТОГО по муниципальной программе: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</si>
</sst>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i/>
      <sz val="9"/>
      <color theme="1"/>
      <name val="Times New Roman"/>
      <family val="1"/>
      <charset val="204"/>
    </font>
    <font>
      <b/>
      <sz val="9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justify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0" fillId="0" borderId="0" xfId="0" applyAlignment="1">
      <alignment horizontal="center"/>
    </xf>
    <xf numFmtId="4" fontId="3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horizontal="justify" vertical="center"/>
    </xf>
    <xf numFmtId="0" fontId="0" fillId="0" borderId="1" xfId="0" applyBorder="1"/>
    <xf numFmtId="0" fontId="3" fillId="0" borderId="1" xfId="0" applyFont="1" applyBorder="1"/>
    <xf numFmtId="0" fontId="3" fillId="0" borderId="1" xfId="0" applyFont="1" applyBorder="1" applyAlignment="1">
      <alignment wrapText="1"/>
    </xf>
    <xf numFmtId="2" fontId="3" fillId="0" borderId="1" xfId="0" applyNumberFormat="1" applyFont="1" applyBorder="1"/>
    <xf numFmtId="14" fontId="3" fillId="0" borderId="1" xfId="0" applyNumberFormat="1" applyFont="1" applyBorder="1" applyAlignment="1">
      <alignment wrapText="1"/>
    </xf>
    <xf numFmtId="0" fontId="6" fillId="0" borderId="1" xfId="0" applyFont="1" applyBorder="1"/>
    <xf numFmtId="0" fontId="7" fillId="0" borderId="1" xfId="0" applyFont="1" applyBorder="1" applyAlignment="1">
      <alignment vertical="center" wrapText="1"/>
    </xf>
    <xf numFmtId="4" fontId="6" fillId="0" borderId="1" xfId="0" applyNumberFormat="1" applyFont="1" applyBorder="1"/>
    <xf numFmtId="2" fontId="6" fillId="0" borderId="1" xfId="0" applyNumberFormat="1" applyFont="1" applyBorder="1"/>
    <xf numFmtId="2" fontId="0" fillId="0" borderId="0" xfId="0" applyNumberForma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" fontId="8" fillId="0" borderId="1" xfId="0" applyNumberFormat="1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2"/>
  <sheetViews>
    <sheetView tabSelected="1" topLeftCell="A39" workbookViewId="0">
      <selection activeCell="H67" sqref="H67"/>
    </sheetView>
  </sheetViews>
  <sheetFormatPr defaultRowHeight="14.4" x14ac:dyDescent="0.3"/>
  <cols>
    <col min="1" max="1" width="5.09765625" customWidth="1"/>
    <col min="2" max="2" width="31.59765625" customWidth="1"/>
    <col min="3" max="3" width="9.8984375" customWidth="1"/>
    <col min="4" max="4" width="8.19921875" customWidth="1"/>
    <col min="5" max="5" width="8.69921875" customWidth="1"/>
    <col min="6" max="6" width="9.09765625" customWidth="1"/>
    <col min="7" max="7" width="9.796875" customWidth="1"/>
    <col min="8" max="8" width="9.5" customWidth="1"/>
    <col min="9" max="9" width="11" customWidth="1"/>
  </cols>
  <sheetData>
    <row r="1" spans="1:8" ht="15.55" x14ac:dyDescent="0.3">
      <c r="A1" s="20" t="s">
        <v>0</v>
      </c>
      <c r="B1" s="20"/>
      <c r="C1" s="20"/>
      <c r="D1" s="20"/>
      <c r="E1" s="20"/>
      <c r="F1" s="20"/>
      <c r="G1" s="20"/>
      <c r="H1" s="20"/>
    </row>
    <row r="2" spans="1:8" ht="15.55" x14ac:dyDescent="0.3">
      <c r="A2" s="1"/>
      <c r="B2" s="5"/>
      <c r="C2" s="5"/>
      <c r="D2" s="5"/>
      <c r="E2" s="5"/>
      <c r="F2" s="5"/>
      <c r="G2" s="5"/>
      <c r="H2" s="5"/>
    </row>
    <row r="3" spans="1:8" ht="33.25" customHeight="1" x14ac:dyDescent="0.3">
      <c r="A3" s="21" t="s">
        <v>13</v>
      </c>
      <c r="B3" s="21"/>
      <c r="C3" s="21"/>
      <c r="D3" s="21"/>
      <c r="E3" s="21"/>
      <c r="F3" s="21"/>
      <c r="G3" s="21"/>
      <c r="H3" s="21"/>
    </row>
    <row r="4" spans="1:8" ht="41.3" customHeight="1" x14ac:dyDescent="0.3">
      <c r="A4" s="21" t="s">
        <v>14</v>
      </c>
      <c r="B4" s="21"/>
      <c r="C4" s="21"/>
      <c r="D4" s="21"/>
      <c r="E4" s="21"/>
      <c r="F4" s="21"/>
      <c r="G4" s="21"/>
      <c r="H4" s="21"/>
    </row>
    <row r="5" spans="1:8" ht="15.55" x14ac:dyDescent="0.3">
      <c r="A5" s="2" t="s">
        <v>1</v>
      </c>
    </row>
    <row r="6" spans="1:8" x14ac:dyDescent="0.3">
      <c r="A6" s="22" t="s">
        <v>2</v>
      </c>
      <c r="B6" s="22" t="s">
        <v>3</v>
      </c>
      <c r="C6" s="22" t="s">
        <v>4</v>
      </c>
      <c r="D6" s="22"/>
      <c r="E6" s="22"/>
      <c r="F6" s="22"/>
      <c r="G6" s="22"/>
      <c r="H6" s="22"/>
    </row>
    <row r="7" spans="1:8" ht="14.95" customHeight="1" x14ac:dyDescent="0.3">
      <c r="A7" s="22"/>
      <c r="B7" s="22"/>
      <c r="C7" s="22" t="s">
        <v>8</v>
      </c>
      <c r="D7" s="22"/>
      <c r="E7" s="22" t="s">
        <v>9</v>
      </c>
      <c r="F7" s="22"/>
      <c r="G7" s="22" t="s">
        <v>5</v>
      </c>
      <c r="H7" s="22"/>
    </row>
    <row r="8" spans="1:8" ht="39.9" x14ac:dyDescent="0.3">
      <c r="A8" s="22"/>
      <c r="B8" s="22"/>
      <c r="C8" s="3" t="s">
        <v>6</v>
      </c>
      <c r="D8" s="3" t="s">
        <v>7</v>
      </c>
      <c r="E8" s="3" t="s">
        <v>6</v>
      </c>
      <c r="F8" s="3" t="s">
        <v>7</v>
      </c>
      <c r="G8" s="3" t="s">
        <v>6</v>
      </c>
      <c r="H8" s="3" t="s">
        <v>7</v>
      </c>
    </row>
    <row r="9" spans="1:8" x14ac:dyDescent="0.3">
      <c r="A9" s="3">
        <v>1</v>
      </c>
      <c r="B9" s="3">
        <v>2</v>
      </c>
      <c r="C9" s="3">
        <v>3</v>
      </c>
      <c r="D9" s="3">
        <v>4</v>
      </c>
      <c r="E9" s="3">
        <v>5</v>
      </c>
      <c r="F9" s="3">
        <v>6</v>
      </c>
      <c r="G9" s="3">
        <v>11</v>
      </c>
      <c r="H9" s="3">
        <v>12</v>
      </c>
    </row>
    <row r="10" spans="1:8" ht="29.95" x14ac:dyDescent="0.3">
      <c r="A10" s="4"/>
      <c r="B10" s="4" t="s">
        <v>15</v>
      </c>
      <c r="C10" s="6">
        <f>C11+C31+C37</f>
        <v>194332.75</v>
      </c>
      <c r="D10" s="6">
        <f t="shared" ref="D10:H10" si="0">D11+D31+D37</f>
        <v>191997.87</v>
      </c>
      <c r="E10" s="6">
        <f t="shared" si="0"/>
        <v>135838.17000000001</v>
      </c>
      <c r="F10" s="6">
        <f t="shared" si="0"/>
        <v>131899.69</v>
      </c>
      <c r="G10" s="6">
        <f t="shared" si="0"/>
        <v>330170.92</v>
      </c>
      <c r="H10" s="6">
        <f t="shared" si="0"/>
        <v>323897.56</v>
      </c>
    </row>
    <row r="11" spans="1:8" ht="29.95" x14ac:dyDescent="0.3">
      <c r="A11" s="4"/>
      <c r="B11" s="4" t="s">
        <v>16</v>
      </c>
      <c r="C11" s="6">
        <f>C12</f>
        <v>163231</v>
      </c>
      <c r="D11" s="6">
        <f t="shared" ref="D11:F11" si="1">D12</f>
        <v>163231</v>
      </c>
      <c r="E11" s="6">
        <f t="shared" si="1"/>
        <v>102207</v>
      </c>
      <c r="F11" s="6">
        <f t="shared" si="1"/>
        <v>102207</v>
      </c>
      <c r="G11" s="6">
        <f t="shared" ref="G11:G20" si="2">C11+E11</f>
        <v>265438</v>
      </c>
      <c r="H11" s="6">
        <f t="shared" ref="H11:H20" si="3">D11+F11</f>
        <v>265438</v>
      </c>
    </row>
    <row r="12" spans="1:8" ht="19.95" x14ac:dyDescent="0.3">
      <c r="A12" s="4"/>
      <c r="B12" s="4" t="s">
        <v>17</v>
      </c>
      <c r="C12" s="6">
        <f>C13+C17+C26</f>
        <v>163231</v>
      </c>
      <c r="D12" s="6">
        <f>D13+D17+D26</f>
        <v>163231</v>
      </c>
      <c r="E12" s="6">
        <f>E13+E17+E21</f>
        <v>102207</v>
      </c>
      <c r="F12" s="6">
        <v>102207</v>
      </c>
      <c r="G12" s="6">
        <f t="shared" si="2"/>
        <v>265438</v>
      </c>
      <c r="H12" s="6">
        <f t="shared" si="3"/>
        <v>265438</v>
      </c>
    </row>
    <row r="13" spans="1:8" ht="59.85" x14ac:dyDescent="0.3">
      <c r="A13" s="4"/>
      <c r="B13" s="4" t="s">
        <v>18</v>
      </c>
      <c r="C13" s="6">
        <f>C14+C15+C16</f>
        <v>231</v>
      </c>
      <c r="D13" s="6">
        <f>D14+D15+D16</f>
        <v>231</v>
      </c>
      <c r="E13" s="6">
        <f>E14+E15+E16</f>
        <v>197</v>
      </c>
      <c r="F13" s="6">
        <f>F14+F15+F16</f>
        <v>197</v>
      </c>
      <c r="G13" s="6">
        <f t="shared" si="2"/>
        <v>428</v>
      </c>
      <c r="H13" s="6">
        <f t="shared" si="3"/>
        <v>428</v>
      </c>
    </row>
    <row r="14" spans="1:8" x14ac:dyDescent="0.3">
      <c r="A14" s="4"/>
      <c r="B14" s="7" t="s">
        <v>10</v>
      </c>
      <c r="C14" s="8">
        <v>9</v>
      </c>
      <c r="D14" s="8">
        <v>9</v>
      </c>
      <c r="E14" s="8"/>
      <c r="F14" s="8"/>
      <c r="G14" s="8">
        <f t="shared" si="2"/>
        <v>9</v>
      </c>
      <c r="H14" s="8">
        <f t="shared" si="3"/>
        <v>9</v>
      </c>
    </row>
    <row r="15" spans="1:8" x14ac:dyDescent="0.3">
      <c r="A15" s="4"/>
      <c r="B15" s="7" t="s">
        <v>11</v>
      </c>
      <c r="C15" s="8">
        <v>222</v>
      </c>
      <c r="D15" s="8">
        <v>222</v>
      </c>
      <c r="E15" s="8">
        <v>197</v>
      </c>
      <c r="F15" s="8">
        <v>197</v>
      </c>
      <c r="G15" s="8">
        <f t="shared" si="2"/>
        <v>419</v>
      </c>
      <c r="H15" s="8">
        <f t="shared" si="3"/>
        <v>419</v>
      </c>
    </row>
    <row r="16" spans="1:8" x14ac:dyDescent="0.3">
      <c r="A16" s="4"/>
      <c r="B16" s="7" t="s">
        <v>12</v>
      </c>
      <c r="C16" s="8"/>
      <c r="D16" s="8"/>
      <c r="E16" s="8"/>
      <c r="F16" s="8"/>
      <c r="G16" s="8">
        <f t="shared" si="2"/>
        <v>0</v>
      </c>
      <c r="H16" s="8">
        <f t="shared" si="3"/>
        <v>0</v>
      </c>
    </row>
    <row r="17" spans="1:8" ht="59.85" x14ac:dyDescent="0.3">
      <c r="A17" s="4"/>
      <c r="B17" s="4" t="s">
        <v>19</v>
      </c>
      <c r="C17" s="6"/>
      <c r="D17" s="6"/>
      <c r="E17" s="6">
        <v>10</v>
      </c>
      <c r="F17" s="6">
        <v>10</v>
      </c>
      <c r="G17" s="6">
        <f t="shared" si="2"/>
        <v>10</v>
      </c>
      <c r="H17" s="6">
        <f t="shared" si="3"/>
        <v>10</v>
      </c>
    </row>
    <row r="18" spans="1:8" x14ac:dyDescent="0.3">
      <c r="A18" s="4"/>
      <c r="B18" s="7" t="s">
        <v>10</v>
      </c>
      <c r="C18" s="8"/>
      <c r="D18" s="8"/>
      <c r="E18" s="8">
        <v>10</v>
      </c>
      <c r="F18" s="8">
        <v>10</v>
      </c>
      <c r="G18" s="8">
        <f t="shared" si="2"/>
        <v>10</v>
      </c>
      <c r="H18" s="8">
        <f t="shared" si="3"/>
        <v>10</v>
      </c>
    </row>
    <row r="19" spans="1:8" hidden="1" x14ac:dyDescent="0.3">
      <c r="A19" s="4"/>
      <c r="B19" s="7" t="s">
        <v>11</v>
      </c>
      <c r="C19" s="8"/>
      <c r="D19" s="8"/>
      <c r="E19" s="8"/>
      <c r="F19" s="8"/>
      <c r="G19" s="8">
        <f t="shared" si="2"/>
        <v>0</v>
      </c>
      <c r="H19" s="8">
        <f t="shared" si="3"/>
        <v>0</v>
      </c>
    </row>
    <row r="20" spans="1:8" hidden="1" x14ac:dyDescent="0.3">
      <c r="A20" s="4"/>
      <c r="B20" s="7" t="s">
        <v>12</v>
      </c>
      <c r="C20" s="8"/>
      <c r="D20" s="8"/>
      <c r="E20" s="8"/>
      <c r="F20" s="8"/>
      <c r="G20" s="8">
        <f t="shared" si="2"/>
        <v>0</v>
      </c>
      <c r="H20" s="8">
        <f t="shared" si="3"/>
        <v>0</v>
      </c>
    </row>
    <row r="21" spans="1:8" ht="39.9" x14ac:dyDescent="0.3">
      <c r="A21" s="4"/>
      <c r="B21" s="7" t="s">
        <v>23</v>
      </c>
      <c r="C21" s="8"/>
      <c r="D21" s="8"/>
      <c r="E21" s="8">
        <v>102000</v>
      </c>
      <c r="F21" s="8">
        <v>102000</v>
      </c>
      <c r="G21" s="8">
        <v>102000</v>
      </c>
      <c r="H21" s="8">
        <v>142680</v>
      </c>
    </row>
    <row r="22" spans="1:8" hidden="1" x14ac:dyDescent="0.3">
      <c r="A22" s="4"/>
      <c r="B22" s="7" t="s">
        <v>10</v>
      </c>
      <c r="C22" s="8"/>
      <c r="D22" s="8"/>
      <c r="E22" s="8"/>
      <c r="F22" s="8"/>
      <c r="G22" s="8"/>
      <c r="H22" s="8"/>
    </row>
    <row r="23" spans="1:8" hidden="1" x14ac:dyDescent="0.3">
      <c r="A23" s="4"/>
      <c r="B23" s="7" t="s">
        <v>11</v>
      </c>
      <c r="C23" s="8"/>
      <c r="D23" s="8"/>
      <c r="E23" s="8"/>
      <c r="F23" s="8"/>
      <c r="G23" s="8"/>
      <c r="H23" s="8"/>
    </row>
    <row r="24" spans="1:8" hidden="1" x14ac:dyDescent="0.3">
      <c r="A24" s="4"/>
      <c r="B24" s="7" t="s">
        <v>12</v>
      </c>
      <c r="C24" s="8"/>
      <c r="D24" s="8"/>
      <c r="E24" s="8"/>
      <c r="F24" s="8"/>
      <c r="G24" s="8"/>
      <c r="H24" s="8"/>
    </row>
    <row r="25" spans="1:8" x14ac:dyDescent="0.3">
      <c r="A25" s="4"/>
      <c r="B25" s="11" t="s">
        <v>21</v>
      </c>
      <c r="C25" s="8"/>
      <c r="D25" s="8"/>
      <c r="E25" s="8">
        <v>102000</v>
      </c>
      <c r="F25" s="8">
        <v>102000</v>
      </c>
      <c r="G25" s="8">
        <v>104000</v>
      </c>
      <c r="H25" s="8">
        <v>142680</v>
      </c>
    </row>
    <row r="26" spans="1:8" ht="70.900000000000006" x14ac:dyDescent="0.3">
      <c r="A26" s="4"/>
      <c r="B26" s="12" t="s">
        <v>24</v>
      </c>
      <c r="C26" s="8">
        <v>163000</v>
      </c>
      <c r="D26" s="8">
        <v>163000</v>
      </c>
      <c r="E26" s="8"/>
      <c r="F26" s="8"/>
      <c r="G26" s="8">
        <v>163000</v>
      </c>
      <c r="H26" s="8">
        <v>163000</v>
      </c>
    </row>
    <row r="27" spans="1:8" hidden="1" x14ac:dyDescent="0.3">
      <c r="A27" s="4"/>
      <c r="B27" s="7" t="s">
        <v>10</v>
      </c>
      <c r="C27" s="8"/>
      <c r="D27" s="8"/>
      <c r="E27" s="8"/>
      <c r="F27" s="8"/>
      <c r="G27" s="8"/>
      <c r="H27" s="8"/>
    </row>
    <row r="28" spans="1:8" hidden="1" x14ac:dyDescent="0.3">
      <c r="A28" s="4"/>
      <c r="B28" s="7" t="s">
        <v>11</v>
      </c>
      <c r="C28" s="8"/>
      <c r="D28" s="8"/>
      <c r="E28" s="8"/>
      <c r="F28" s="8"/>
      <c r="G28" s="8"/>
      <c r="H28" s="8"/>
    </row>
    <row r="29" spans="1:8" hidden="1" x14ac:dyDescent="0.3">
      <c r="A29" s="4"/>
      <c r="B29" s="7" t="s">
        <v>12</v>
      </c>
      <c r="C29" s="8"/>
      <c r="D29" s="8"/>
      <c r="E29" s="8"/>
      <c r="F29" s="8"/>
      <c r="G29" s="8"/>
      <c r="H29" s="8"/>
    </row>
    <row r="30" spans="1:8" x14ac:dyDescent="0.3">
      <c r="A30" s="4"/>
      <c r="B30" s="11" t="s">
        <v>21</v>
      </c>
      <c r="C30" s="8">
        <v>163000</v>
      </c>
      <c r="D30" s="8">
        <v>163000</v>
      </c>
      <c r="E30" s="8"/>
      <c r="F30" s="8"/>
      <c r="G30" s="8">
        <v>163000</v>
      </c>
      <c r="H30" s="8">
        <v>163000</v>
      </c>
    </row>
    <row r="31" spans="1:8" ht="31.05" x14ac:dyDescent="0.3">
      <c r="A31" s="9"/>
      <c r="B31" s="12" t="s">
        <v>20</v>
      </c>
      <c r="C31" s="13"/>
      <c r="D31" s="13"/>
      <c r="E31" s="13">
        <v>2000</v>
      </c>
      <c r="F31" s="13">
        <v>2000</v>
      </c>
      <c r="G31" s="13">
        <v>2000</v>
      </c>
      <c r="H31" s="13">
        <v>2000</v>
      </c>
    </row>
    <row r="32" spans="1:8" ht="31.05" x14ac:dyDescent="0.3">
      <c r="A32" s="9"/>
      <c r="B32" s="12" t="s">
        <v>22</v>
      </c>
      <c r="C32" s="13"/>
      <c r="D32" s="13"/>
      <c r="E32" s="13">
        <v>2000</v>
      </c>
      <c r="F32" s="13">
        <v>2000</v>
      </c>
      <c r="G32" s="13">
        <v>2000</v>
      </c>
      <c r="H32" s="13">
        <v>2000</v>
      </c>
    </row>
    <row r="33" spans="1:9" hidden="1" x14ac:dyDescent="0.3">
      <c r="A33" s="10"/>
      <c r="B33" s="7" t="s">
        <v>10</v>
      </c>
      <c r="C33" s="13"/>
      <c r="D33" s="13"/>
      <c r="E33" s="13"/>
      <c r="F33" s="13"/>
      <c r="G33" s="13"/>
      <c r="H33" s="13"/>
    </row>
    <row r="34" spans="1:9" hidden="1" x14ac:dyDescent="0.3">
      <c r="A34" s="10"/>
      <c r="B34" s="7" t="s">
        <v>11</v>
      </c>
      <c r="C34" s="13"/>
      <c r="D34" s="13"/>
      <c r="E34" s="13"/>
      <c r="F34" s="13"/>
      <c r="G34" s="13"/>
      <c r="H34" s="13"/>
    </row>
    <row r="35" spans="1:9" hidden="1" x14ac:dyDescent="0.3">
      <c r="A35" s="10"/>
      <c r="B35" s="7" t="s">
        <v>12</v>
      </c>
      <c r="C35" s="13"/>
      <c r="D35" s="13"/>
      <c r="E35" s="13"/>
      <c r="F35" s="13"/>
      <c r="G35" s="13"/>
      <c r="H35" s="13"/>
    </row>
    <row r="36" spans="1:9" x14ac:dyDescent="0.3">
      <c r="A36" s="10"/>
      <c r="B36" s="11" t="s">
        <v>21</v>
      </c>
      <c r="C36" s="13"/>
      <c r="D36" s="13"/>
      <c r="E36" s="13">
        <v>2000</v>
      </c>
      <c r="F36" s="13">
        <v>2000</v>
      </c>
      <c r="G36" s="13"/>
      <c r="H36" s="13">
        <v>2000</v>
      </c>
    </row>
    <row r="37" spans="1:9" ht="60.95" x14ac:dyDescent="0.3">
      <c r="A37" s="10"/>
      <c r="B37" s="12" t="s">
        <v>25</v>
      </c>
      <c r="C37" s="13">
        <f>C38+C44+C50+C56+C62</f>
        <v>31101.75</v>
      </c>
      <c r="D37" s="13">
        <f t="shared" ref="D37:H37" si="4">D38+D44+D50+D56+D62</f>
        <v>28766.87</v>
      </c>
      <c r="E37" s="13">
        <f t="shared" si="4"/>
        <v>31631.170000000006</v>
      </c>
      <c r="F37" s="13">
        <f t="shared" si="4"/>
        <v>27692.690000000002</v>
      </c>
      <c r="G37" s="13">
        <f t="shared" si="4"/>
        <v>62732.92</v>
      </c>
      <c r="H37" s="13">
        <f t="shared" si="4"/>
        <v>56459.560000000005</v>
      </c>
      <c r="I37" s="19"/>
    </row>
    <row r="38" spans="1:9" ht="60.95" x14ac:dyDescent="0.3">
      <c r="A38" s="10"/>
      <c r="B38" s="12" t="s">
        <v>26</v>
      </c>
      <c r="C38" s="13"/>
      <c r="D38" s="13"/>
      <c r="E38" s="13">
        <f>E39+E42</f>
        <v>23098.400000000001</v>
      </c>
      <c r="F38" s="13">
        <f t="shared" ref="F38:H38" si="5">F39+F42</f>
        <v>19849.580000000002</v>
      </c>
      <c r="G38" s="13">
        <f t="shared" si="5"/>
        <v>23098.400000000001</v>
      </c>
      <c r="H38" s="13">
        <f t="shared" si="5"/>
        <v>19849.580000000002</v>
      </c>
    </row>
    <row r="39" spans="1:9" x14ac:dyDescent="0.3">
      <c r="A39" s="10"/>
      <c r="B39" s="7" t="s">
        <v>10</v>
      </c>
      <c r="C39" s="13"/>
      <c r="D39" s="13"/>
      <c r="E39" s="13">
        <v>9206.7000000000007</v>
      </c>
      <c r="F39" s="13">
        <v>9206.7000000000007</v>
      </c>
      <c r="G39" s="13">
        <v>9206.7000000000007</v>
      </c>
      <c r="H39" s="13">
        <v>9206.7000000000007</v>
      </c>
    </row>
    <row r="40" spans="1:9" x14ac:dyDescent="0.3">
      <c r="A40" s="10"/>
      <c r="B40" s="7" t="s">
        <v>11</v>
      </c>
      <c r="C40" s="13"/>
      <c r="D40" s="13"/>
      <c r="E40" s="13"/>
      <c r="F40" s="13"/>
      <c r="G40" s="13"/>
      <c r="H40" s="13"/>
    </row>
    <row r="41" spans="1:9" x14ac:dyDescent="0.3">
      <c r="A41" s="10"/>
      <c r="B41" s="7" t="s">
        <v>12</v>
      </c>
      <c r="C41" s="13"/>
      <c r="D41" s="13"/>
      <c r="E41" s="13"/>
      <c r="F41" s="13"/>
      <c r="G41" s="13"/>
      <c r="H41" s="13"/>
    </row>
    <row r="42" spans="1:9" ht="19.95" x14ac:dyDescent="0.3">
      <c r="A42" s="10"/>
      <c r="B42" s="7" t="s">
        <v>29</v>
      </c>
      <c r="C42" s="13"/>
      <c r="D42" s="13"/>
      <c r="E42" s="13">
        <v>13891.7</v>
      </c>
      <c r="F42" s="13">
        <v>10642.88</v>
      </c>
      <c r="G42" s="13">
        <v>13891.7</v>
      </c>
      <c r="H42" s="13">
        <v>10642.88</v>
      </c>
    </row>
    <row r="43" spans="1:9" x14ac:dyDescent="0.3">
      <c r="A43" s="10"/>
      <c r="B43" s="11" t="s">
        <v>21</v>
      </c>
      <c r="C43" s="13"/>
      <c r="D43" s="13"/>
      <c r="E43" s="13"/>
      <c r="F43" s="13"/>
      <c r="G43" s="13"/>
      <c r="H43" s="13"/>
    </row>
    <row r="44" spans="1:9" ht="50.95" x14ac:dyDescent="0.3">
      <c r="A44" s="10"/>
      <c r="B44" s="14" t="s">
        <v>27</v>
      </c>
      <c r="C44" s="13"/>
      <c r="D44" s="13"/>
      <c r="E44" s="13">
        <f>E45+E48</f>
        <v>1429.4</v>
      </c>
      <c r="F44" s="13">
        <f t="shared" ref="F44:H44" si="6">F45+F48</f>
        <v>1385.6</v>
      </c>
      <c r="G44" s="13">
        <f t="shared" si="6"/>
        <v>1429.4</v>
      </c>
      <c r="H44" s="13">
        <f t="shared" si="6"/>
        <v>1385.6</v>
      </c>
    </row>
    <row r="45" spans="1:9" x14ac:dyDescent="0.3">
      <c r="A45" s="10"/>
      <c r="B45" s="7" t="s">
        <v>10</v>
      </c>
      <c r="C45" s="13"/>
      <c r="D45" s="13"/>
      <c r="E45" s="13">
        <v>99</v>
      </c>
      <c r="F45" s="13">
        <v>99</v>
      </c>
      <c r="G45" s="13">
        <v>99</v>
      </c>
      <c r="H45" s="13">
        <v>99</v>
      </c>
    </row>
    <row r="46" spans="1:9" x14ac:dyDescent="0.3">
      <c r="A46" s="10"/>
      <c r="B46" s="7" t="s">
        <v>11</v>
      </c>
      <c r="C46" s="13"/>
      <c r="D46" s="13"/>
      <c r="E46" s="13"/>
      <c r="F46" s="13"/>
      <c r="G46" s="13"/>
      <c r="H46" s="13"/>
    </row>
    <row r="47" spans="1:9" x14ac:dyDescent="0.3">
      <c r="A47" s="10"/>
      <c r="B47" s="7" t="s">
        <v>12</v>
      </c>
      <c r="C47" s="13"/>
      <c r="D47" s="13"/>
      <c r="E47" s="13"/>
      <c r="F47" s="13"/>
      <c r="G47" s="13"/>
      <c r="H47" s="13"/>
    </row>
    <row r="48" spans="1:9" ht="19.95" x14ac:dyDescent="0.3">
      <c r="A48" s="10"/>
      <c r="B48" s="7" t="s">
        <v>29</v>
      </c>
      <c r="C48" s="13"/>
      <c r="D48" s="13"/>
      <c r="E48" s="13">
        <v>1330.4</v>
      </c>
      <c r="F48" s="13">
        <v>1286.5999999999999</v>
      </c>
      <c r="G48" s="13">
        <v>1330.4</v>
      </c>
      <c r="H48" s="13">
        <v>1286.5999999999999</v>
      </c>
    </row>
    <row r="49" spans="1:8" x14ac:dyDescent="0.3">
      <c r="A49" s="10"/>
      <c r="B49" s="11" t="s">
        <v>21</v>
      </c>
      <c r="C49" s="13"/>
      <c r="D49" s="13"/>
      <c r="E49" s="13"/>
      <c r="F49" s="13"/>
      <c r="G49" s="13"/>
      <c r="H49" s="13"/>
    </row>
    <row r="50" spans="1:8" ht="31.05" x14ac:dyDescent="0.3">
      <c r="A50" s="10"/>
      <c r="B50" s="12" t="s">
        <v>28</v>
      </c>
      <c r="C50" s="13">
        <f>C51+C54</f>
        <v>26428.85</v>
      </c>
      <c r="D50" s="13">
        <f>D51+D54</f>
        <v>24260.87</v>
      </c>
      <c r="E50" s="13">
        <f t="shared" ref="E50:H50" si="7">E51+E54</f>
        <v>61</v>
      </c>
      <c r="F50" s="13">
        <f t="shared" si="7"/>
        <v>61</v>
      </c>
      <c r="G50" s="13">
        <f t="shared" si="7"/>
        <v>26489.85</v>
      </c>
      <c r="H50" s="13">
        <f t="shared" si="7"/>
        <v>24321.87</v>
      </c>
    </row>
    <row r="51" spans="1:8" x14ac:dyDescent="0.3">
      <c r="A51" s="10"/>
      <c r="B51" s="7" t="s">
        <v>10</v>
      </c>
      <c r="C51" s="13">
        <v>6346.05</v>
      </c>
      <c r="D51" s="13">
        <v>6288.3</v>
      </c>
      <c r="E51" s="13"/>
      <c r="F51" s="13"/>
      <c r="G51" s="13">
        <v>6346.05</v>
      </c>
      <c r="H51" s="13">
        <v>6288.3</v>
      </c>
    </row>
    <row r="52" spans="1:8" hidden="1" x14ac:dyDescent="0.3">
      <c r="A52" s="10"/>
      <c r="B52" s="7" t="s">
        <v>11</v>
      </c>
      <c r="C52" s="13"/>
      <c r="D52" s="13"/>
      <c r="E52" s="13"/>
      <c r="F52" s="13"/>
      <c r="G52" s="13"/>
      <c r="H52" s="13"/>
    </row>
    <row r="53" spans="1:8" hidden="1" x14ac:dyDescent="0.3">
      <c r="A53" s="10"/>
      <c r="B53" s="7" t="s">
        <v>12</v>
      </c>
      <c r="C53" s="13"/>
      <c r="D53" s="13"/>
      <c r="E53" s="13"/>
      <c r="F53" s="13"/>
      <c r="G53" s="13"/>
      <c r="H53" s="13"/>
    </row>
    <row r="54" spans="1:8" ht="19.95" x14ac:dyDescent="0.3">
      <c r="A54" s="10"/>
      <c r="B54" s="7" t="s">
        <v>29</v>
      </c>
      <c r="C54" s="13">
        <v>20082.8</v>
      </c>
      <c r="D54" s="13">
        <v>17972.57</v>
      </c>
      <c r="E54" s="13">
        <v>61</v>
      </c>
      <c r="F54" s="13">
        <v>61</v>
      </c>
      <c r="G54" s="13">
        <f>C54+E54</f>
        <v>20143.8</v>
      </c>
      <c r="H54" s="13">
        <f>D54+F54</f>
        <v>18033.57</v>
      </c>
    </row>
    <row r="55" spans="1:8" x14ac:dyDescent="0.3">
      <c r="A55" s="10"/>
      <c r="B55" s="11" t="s">
        <v>21</v>
      </c>
      <c r="C55" s="13"/>
      <c r="D55" s="13"/>
      <c r="E55" s="13"/>
      <c r="F55" s="13"/>
      <c r="G55" s="13"/>
      <c r="H55" s="13"/>
    </row>
    <row r="56" spans="1:8" ht="21.05" x14ac:dyDescent="0.3">
      <c r="A56" s="10"/>
      <c r="B56" s="12" t="s">
        <v>30</v>
      </c>
      <c r="C56" s="13">
        <v>4672.8999999999996</v>
      </c>
      <c r="D56" s="13">
        <v>4506</v>
      </c>
      <c r="E56" s="13">
        <v>2250.9</v>
      </c>
      <c r="F56" s="13">
        <v>1621.02</v>
      </c>
      <c r="G56" s="13">
        <f>C56+E56</f>
        <v>6923.7999999999993</v>
      </c>
      <c r="H56" s="13">
        <f>D56+F56</f>
        <v>6127.02</v>
      </c>
    </row>
    <row r="57" spans="1:8" hidden="1" x14ac:dyDescent="0.3">
      <c r="A57" s="10"/>
      <c r="B57" s="7" t="s">
        <v>10</v>
      </c>
      <c r="C57" s="13"/>
      <c r="D57" s="13"/>
      <c r="E57" s="13"/>
      <c r="F57" s="13"/>
      <c r="G57" s="13"/>
      <c r="H57" s="13"/>
    </row>
    <row r="58" spans="1:8" hidden="1" x14ac:dyDescent="0.3">
      <c r="A58" s="10"/>
      <c r="B58" s="7" t="s">
        <v>11</v>
      </c>
      <c r="C58" s="13"/>
      <c r="D58" s="13"/>
      <c r="E58" s="13"/>
      <c r="F58" s="13"/>
      <c r="G58" s="13"/>
      <c r="H58" s="13"/>
    </row>
    <row r="59" spans="1:8" hidden="1" x14ac:dyDescent="0.3">
      <c r="A59" s="10"/>
      <c r="B59" s="7" t="s">
        <v>12</v>
      </c>
      <c r="C59" s="13"/>
      <c r="D59" s="13"/>
      <c r="E59" s="13"/>
      <c r="F59" s="13"/>
      <c r="G59" s="13"/>
      <c r="H59" s="13"/>
    </row>
    <row r="60" spans="1:8" ht="19.95" x14ac:dyDescent="0.3">
      <c r="A60" s="10"/>
      <c r="B60" s="7" t="s">
        <v>29</v>
      </c>
      <c r="C60" s="13">
        <v>4672.8999999999996</v>
      </c>
      <c r="D60" s="13">
        <v>4506</v>
      </c>
      <c r="E60" s="13">
        <v>2250.9</v>
      </c>
      <c r="F60" s="13">
        <v>1621.02</v>
      </c>
      <c r="G60" s="13">
        <f>C60+E60</f>
        <v>6923.7999999999993</v>
      </c>
      <c r="H60" s="13">
        <f>D60+F60</f>
        <v>6127.02</v>
      </c>
    </row>
    <row r="61" spans="1:8" x14ac:dyDescent="0.3">
      <c r="A61" s="10"/>
      <c r="B61" s="11" t="s">
        <v>21</v>
      </c>
      <c r="C61" s="13"/>
      <c r="D61" s="13"/>
      <c r="E61" s="13"/>
      <c r="F61" s="13"/>
      <c r="G61" s="13"/>
      <c r="H61" s="13"/>
    </row>
    <row r="62" spans="1:8" x14ac:dyDescent="0.3">
      <c r="A62" s="10"/>
      <c r="B62" s="11" t="s">
        <v>31</v>
      </c>
      <c r="C62" s="13"/>
      <c r="D62" s="13"/>
      <c r="E62" s="13">
        <v>4791.47</v>
      </c>
      <c r="F62" s="13">
        <v>4775.49</v>
      </c>
      <c r="G62" s="13">
        <v>4791.47</v>
      </c>
      <c r="H62" s="13">
        <v>4775.49</v>
      </c>
    </row>
    <row r="63" spans="1:8" x14ac:dyDescent="0.3">
      <c r="A63" s="10"/>
      <c r="B63" s="7" t="s">
        <v>10</v>
      </c>
      <c r="C63" s="13"/>
      <c r="D63" s="13"/>
      <c r="E63" s="13">
        <v>4791.47</v>
      </c>
      <c r="F63" s="13">
        <v>4775.49</v>
      </c>
      <c r="G63" s="13">
        <v>4791.47</v>
      </c>
      <c r="H63" s="13">
        <v>4775.49</v>
      </c>
    </row>
    <row r="64" spans="1:8" hidden="1" x14ac:dyDescent="0.3">
      <c r="A64" s="10"/>
      <c r="B64" s="7" t="s">
        <v>11</v>
      </c>
      <c r="C64" s="13"/>
      <c r="D64" s="13"/>
      <c r="E64" s="13"/>
      <c r="F64" s="13"/>
      <c r="G64" s="13"/>
      <c r="H64" s="13"/>
    </row>
    <row r="65" spans="1:8" hidden="1" x14ac:dyDescent="0.3">
      <c r="A65" s="10"/>
      <c r="B65" s="7" t="s">
        <v>12</v>
      </c>
      <c r="C65" s="13"/>
      <c r="D65" s="13"/>
      <c r="E65" s="13"/>
      <c r="F65" s="13"/>
      <c r="G65" s="13"/>
      <c r="H65" s="13"/>
    </row>
    <row r="66" spans="1:8" ht="19.95" hidden="1" x14ac:dyDescent="0.3">
      <c r="A66" s="10"/>
      <c r="B66" s="7" t="s">
        <v>29</v>
      </c>
      <c r="C66" s="13"/>
      <c r="D66" s="13"/>
      <c r="E66" s="13"/>
      <c r="F66" s="13"/>
      <c r="G66" s="13"/>
      <c r="H66" s="13"/>
    </row>
    <row r="67" spans="1:8" x14ac:dyDescent="0.3">
      <c r="A67" s="10"/>
      <c r="B67" s="15" t="s">
        <v>33</v>
      </c>
      <c r="C67" s="15">
        <v>194332.75</v>
      </c>
      <c r="D67" s="15">
        <v>191997.87</v>
      </c>
      <c r="E67" s="15">
        <v>135838.17000000001</v>
      </c>
      <c r="F67" s="23">
        <f>F10</f>
        <v>131899.69</v>
      </c>
      <c r="G67" s="15">
        <f>C67+E67</f>
        <v>330170.92000000004</v>
      </c>
      <c r="H67" s="15">
        <f>D67+F67</f>
        <v>323897.56</v>
      </c>
    </row>
    <row r="68" spans="1:8" x14ac:dyDescent="0.3">
      <c r="A68" s="10"/>
      <c r="B68" s="16" t="s">
        <v>10</v>
      </c>
      <c r="C68" s="17">
        <f>C14+C22+C27+C33+C39+C45+C51+C63</f>
        <v>6355.05</v>
      </c>
      <c r="D68" s="17">
        <f t="shared" ref="D68:H68" si="8">D14+D22+D27+D33+D39+D45+D51+D63</f>
        <v>6297.3</v>
      </c>
      <c r="E68" s="17">
        <f>E14+E22+E27+E33+E39+E45+E51+E63+E18</f>
        <v>14107.170000000002</v>
      </c>
      <c r="F68" s="17">
        <f>F14+F22+F27+F33+F39+F45+F51+F63+F18</f>
        <v>14091.19</v>
      </c>
      <c r="G68" s="17">
        <f t="shared" si="8"/>
        <v>20452.22</v>
      </c>
      <c r="H68" s="17">
        <f t="shared" si="8"/>
        <v>20378.489999999998</v>
      </c>
    </row>
    <row r="69" spans="1:8" ht="23.3" x14ac:dyDescent="0.3">
      <c r="A69" s="10"/>
      <c r="B69" s="16" t="s">
        <v>11</v>
      </c>
      <c r="C69" s="17">
        <f>C15+C19+C23+C28+C34+C40+C46+C58+C64</f>
        <v>222</v>
      </c>
      <c r="D69" s="17">
        <f t="shared" ref="D69:H69" si="9">D15+D19+D23+D28+D34+D40+D46+D58+D64</f>
        <v>222</v>
      </c>
      <c r="E69" s="17">
        <f t="shared" si="9"/>
        <v>197</v>
      </c>
      <c r="F69" s="17">
        <f t="shared" si="9"/>
        <v>197</v>
      </c>
      <c r="G69" s="17">
        <f t="shared" si="9"/>
        <v>419</v>
      </c>
      <c r="H69" s="17">
        <f t="shared" si="9"/>
        <v>419</v>
      </c>
    </row>
    <row r="70" spans="1:8" x14ac:dyDescent="0.3">
      <c r="A70" s="10"/>
      <c r="B70" s="16" t="s">
        <v>12</v>
      </c>
      <c r="C70" s="17">
        <f>C16+C20+C24+C29+C35+C41+C47+C53+C59+C65</f>
        <v>0</v>
      </c>
      <c r="D70" s="17">
        <f t="shared" ref="D70:H70" si="10">D16+D20+D24+D29+D35+D41+D47+D53+D59+D65</f>
        <v>0</v>
      </c>
      <c r="E70" s="17">
        <f t="shared" si="10"/>
        <v>0</v>
      </c>
      <c r="F70" s="17">
        <f t="shared" si="10"/>
        <v>0</v>
      </c>
      <c r="G70" s="17">
        <f t="shared" si="10"/>
        <v>0</v>
      </c>
      <c r="H70" s="17">
        <f t="shared" si="10"/>
        <v>0</v>
      </c>
    </row>
    <row r="71" spans="1:8" ht="23.3" x14ac:dyDescent="0.3">
      <c r="A71" s="10"/>
      <c r="B71" s="16" t="s">
        <v>29</v>
      </c>
      <c r="C71" s="18">
        <f>C42+C48+C54+C60+C66</f>
        <v>24755.699999999997</v>
      </c>
      <c r="D71" s="18">
        <f t="shared" ref="D71:H71" si="11">D42+D48+D54+D60+D66</f>
        <v>22478.57</v>
      </c>
      <c r="E71" s="18">
        <f t="shared" si="11"/>
        <v>17534</v>
      </c>
      <c r="F71" s="18">
        <f t="shared" si="11"/>
        <v>13611.5</v>
      </c>
      <c r="G71" s="18">
        <f t="shared" si="11"/>
        <v>42289.7</v>
      </c>
      <c r="H71" s="18">
        <f t="shared" si="11"/>
        <v>36090.07</v>
      </c>
    </row>
    <row r="72" spans="1:8" x14ac:dyDescent="0.3">
      <c r="A72" s="10"/>
      <c r="B72" s="15" t="s">
        <v>32</v>
      </c>
      <c r="C72" s="17">
        <f>C25+C30+C36+C43+C49+C55+C61</f>
        <v>163000</v>
      </c>
      <c r="D72" s="17">
        <f t="shared" ref="D72:H72" si="12">D25+D30+D36+D43+D49+D55+D61</f>
        <v>163000</v>
      </c>
      <c r="E72" s="17">
        <f>E25+E30+E36+E43+E49+E55+E61</f>
        <v>104000</v>
      </c>
      <c r="F72" s="17">
        <f t="shared" si="12"/>
        <v>104000</v>
      </c>
      <c r="G72" s="17">
        <f t="shared" si="12"/>
        <v>267000</v>
      </c>
      <c r="H72" s="17">
        <f t="shared" si="12"/>
        <v>307680</v>
      </c>
    </row>
  </sheetData>
  <mergeCells count="9">
    <mergeCell ref="A1:H1"/>
    <mergeCell ref="A3:H3"/>
    <mergeCell ref="A4:H4"/>
    <mergeCell ref="A6:A8"/>
    <mergeCell ref="B6:B8"/>
    <mergeCell ref="C6:H6"/>
    <mergeCell ref="C7:D7"/>
    <mergeCell ref="E7:F7"/>
    <mergeCell ref="G7:H7"/>
  </mergeCells>
  <pageMargins left="0.51181102362204722" right="0.51181102362204722" top="0.35433070866141736" bottom="0.35433070866141736" header="0.11811023622047245" footer="0.1181102362204724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Радченко Николай Алексеевич</dc:creator>
  <cp:lastModifiedBy>Дегтева</cp:lastModifiedBy>
  <cp:lastPrinted>2017-03-15T13:44:57Z</cp:lastPrinted>
  <dcterms:created xsi:type="dcterms:W3CDTF">2017-03-06T08:48:10Z</dcterms:created>
  <dcterms:modified xsi:type="dcterms:W3CDTF">2017-03-15T13:47:29Z</dcterms:modified>
</cp:coreProperties>
</file>