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730"/>
  </bookViews>
  <sheets>
    <sheet name="январь-декабрь 24" sheetId="2" r:id="rId1"/>
    <sheet name="Лист4" sheetId="6" r:id="rId2"/>
    <sheet name="Лист5" sheetId="7" r:id="rId3"/>
  </sheets>
  <calcPr calcId="152511"/>
</workbook>
</file>

<file path=xl/calcChain.xml><?xml version="1.0" encoding="utf-8"?>
<calcChain xmlns="http://schemas.openxmlformats.org/spreadsheetml/2006/main">
  <c r="D11" i="2" l="1"/>
  <c r="F11" i="2" s="1"/>
  <c r="E11" i="2"/>
  <c r="E10" i="2"/>
  <c r="D8" i="2"/>
  <c r="E9" i="2"/>
  <c r="E8" i="2"/>
  <c r="D14" i="2" l="1"/>
  <c r="E14" i="2"/>
  <c r="D13" i="2"/>
  <c r="E13" i="2"/>
  <c r="F12" i="2"/>
  <c r="E12" i="2"/>
  <c r="E6" i="2" l="1"/>
  <c r="D21" i="2" l="1"/>
  <c r="D4" i="2" l="1"/>
  <c r="F15" i="2" l="1"/>
  <c r="F18" i="2" l="1"/>
  <c r="F14" i="2" l="1"/>
  <c r="F13" i="2"/>
  <c r="F10" i="2"/>
  <c r="F9" i="2"/>
  <c r="F6" i="2"/>
  <c r="F8" i="2"/>
  <c r="F4" i="2" l="1"/>
  <c r="F17" i="2"/>
  <c r="F19" i="2"/>
  <c r="F20" i="2"/>
  <c r="F21" i="2"/>
</calcChain>
</file>

<file path=xl/sharedStrings.xml><?xml version="1.0" encoding="utf-8"?>
<sst xmlns="http://schemas.openxmlformats.org/spreadsheetml/2006/main" count="54" uniqueCount="41">
  <si>
    <t>в том числе по видам:</t>
  </si>
  <si>
    <t>1.1.</t>
  </si>
  <si>
    <t>1.1.1.</t>
  </si>
  <si>
    <t>1.1.2.</t>
  </si>
  <si>
    <t>1.1.3.</t>
  </si>
  <si>
    <t>1.</t>
  </si>
  <si>
    <t>№</t>
  </si>
  <si>
    <t>Наименование показателя</t>
  </si>
  <si>
    <t xml:space="preserve"> млн. рублей</t>
  </si>
  <si>
    <t>Промышленное производство</t>
  </si>
  <si>
    <t>Отгружено товаров собственного производства, выполнено работ и услуг собственными силами, по всем видам экономической деятельности</t>
  </si>
  <si>
    <t>производство химических веществ и химических продуктов</t>
  </si>
  <si>
    <t>производство прочей неметаллической минеральной продукции</t>
  </si>
  <si>
    <t>производство изделий из бетона, цемента и гипса</t>
  </si>
  <si>
    <t>руб.</t>
  </si>
  <si>
    <t xml:space="preserve"> м2 общ. площади</t>
  </si>
  <si>
    <t>Среднемесячная номинальная начисленная заработная плата работников:</t>
  </si>
  <si>
    <t>Ед. изм.</t>
  </si>
  <si>
    <t>крупных и средних предприятий и некоммерческих организаций</t>
  </si>
  <si>
    <t>педагогов муниципальных общеобразовательных учреждений</t>
  </si>
  <si>
    <t>муниципальных учреждений культуры и искусства</t>
  </si>
  <si>
    <t>муниципальных учреждений дополнительного образования</t>
  </si>
  <si>
    <t>2.</t>
  </si>
  <si>
    <t>Объем инвестиций в основной капитал  крупных и средних организаций</t>
  </si>
  <si>
    <t>3.1.</t>
  </si>
  <si>
    <t>3.2.</t>
  </si>
  <si>
    <t>3.3.</t>
  </si>
  <si>
    <t>3.4.</t>
  </si>
  <si>
    <t>производство пищевых продуктов</t>
  </si>
  <si>
    <t>1.1.4.</t>
  </si>
  <si>
    <t>темп роста, %</t>
  </si>
  <si>
    <t>1.2.</t>
  </si>
  <si>
    <t>Туризм</t>
  </si>
  <si>
    <t>1.3.</t>
  </si>
  <si>
    <t>Группировка видов экономической деятельности "Агропромышленный комплекс"</t>
  </si>
  <si>
    <t>1.1.5.</t>
  </si>
  <si>
    <t>производство готовых металлических изделий</t>
  </si>
  <si>
    <t>Ввод в действие жилых домов за счет всех источников финансирования</t>
  </si>
  <si>
    <t>Информация о социально-экономическом положении городского округа Воскресенск за январь - декабрь 2025 года.</t>
  </si>
  <si>
    <t>январь-декабрь 2024</t>
  </si>
  <si>
    <t>январь-декабрь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</si>
</sst>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\ _₽"/>
    <numFmt numFmtId="165" formatCode="#,##0.0\ _₽"/>
    <numFmt numFmtId="166" formatCode="0.0%"/>
    <numFmt numFmtId="167" formatCode="_-* #,##0\ _₽_-;\-* #,##0\ _₽_-;_-* &quot;-&quot;??\ _₽_-;_-@_-"/>
  </numFmts>
  <fonts count="10" x14ac:knownFonts="1"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9" fontId="3" fillId="0" borderId="1" xfId="1" applyFont="1" applyBorder="1" applyAlignment="1">
      <alignment horizontal="center" vertical="center" wrapText="1"/>
    </xf>
    <xf numFmtId="0" fontId="7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wrapText="1"/>
    </xf>
    <xf numFmtId="166" fontId="3" fillId="0" borderId="1" xfId="1" applyNumberFormat="1" applyFont="1" applyBorder="1" applyAlignment="1">
      <alignment horizontal="center" vertical="center" wrapText="1"/>
    </xf>
    <xf numFmtId="165" fontId="7" fillId="0" borderId="0" xfId="0" applyNumberFormat="1" applyFont="1"/>
    <xf numFmtId="0" fontId="7" fillId="0" borderId="0" xfId="0" applyFont="1"/>
    <xf numFmtId="0" fontId="8" fillId="0" borderId="1" xfId="0" applyFont="1" applyBorder="1" applyAlignment="1">
      <alignment horizontal="centerContinuous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topLeftCell="A10" zoomScaleNormal="100" workbookViewId="0">
      <selection activeCell="E4" sqref="E4"/>
    </sheetView>
  </sheetViews>
  <sheetFormatPr defaultRowHeight="14.5" x14ac:dyDescent="0.35"/>
  <cols>
    <col min="1" max="1" width="6.6328125" customWidth="1"/>
    <col min="2" max="2" width="34.453125" customWidth="1"/>
    <col min="3" max="3" width="9.90625" customWidth="1"/>
    <col min="4" max="4" width="10.54296875" customWidth="1"/>
    <col min="5" max="5" width="10.90625" customWidth="1"/>
    <col min="6" max="6" width="9.08984375" customWidth="1"/>
  </cols>
  <sheetData>
    <row r="1" spans="1:6" ht="45" customHeight="1" x14ac:dyDescent="0.35">
      <c r="B1" s="24" t="s">
        <v>38</v>
      </c>
      <c r="C1" s="24"/>
      <c r="D1" s="25"/>
      <c r="E1" s="25"/>
    </row>
    <row r="3" spans="1:6" ht="52.25" customHeight="1" x14ac:dyDescent="0.35">
      <c r="A3" s="4" t="s">
        <v>6</v>
      </c>
      <c r="B3" s="8" t="s">
        <v>7</v>
      </c>
      <c r="C3" s="10" t="s">
        <v>17</v>
      </c>
      <c r="D3" s="7" t="s">
        <v>39</v>
      </c>
      <c r="E3" s="20" t="s">
        <v>40</v>
      </c>
      <c r="F3" s="7" t="s">
        <v>30</v>
      </c>
    </row>
    <row r="4" spans="1:6" ht="61.25" customHeight="1" x14ac:dyDescent="0.35">
      <c r="A4" s="4" t="s">
        <v>5</v>
      </c>
      <c r="B4" s="1" t="s">
        <v>10</v>
      </c>
      <c r="C4" s="5" t="s">
        <v>8</v>
      </c>
      <c r="D4" s="14">
        <f>118075301.7/1000</f>
        <v>118075.3017</v>
      </c>
      <c r="E4" s="21">
        <v>121653.364</v>
      </c>
      <c r="F4" s="17">
        <f>E4/D4</f>
        <v>1.0303032238620993</v>
      </c>
    </row>
    <row r="5" spans="1:6" ht="22.75" customHeight="1" x14ac:dyDescent="0.35">
      <c r="A5" s="4"/>
      <c r="B5" s="1" t="s">
        <v>0</v>
      </c>
      <c r="C5" s="1"/>
      <c r="D5" s="16"/>
      <c r="E5" s="18"/>
      <c r="F5" s="11"/>
    </row>
    <row r="6" spans="1:6" ht="31.25" customHeight="1" x14ac:dyDescent="0.35">
      <c r="A6" s="4" t="s">
        <v>1</v>
      </c>
      <c r="B6" s="9" t="s">
        <v>9</v>
      </c>
      <c r="C6" s="5" t="s">
        <v>8</v>
      </c>
      <c r="D6" s="14">
        <v>100035.976</v>
      </c>
      <c r="E6" s="22">
        <f>105528135.8/1000</f>
        <v>105528.1358</v>
      </c>
      <c r="F6" s="11">
        <f>E6/D6</f>
        <v>1.054901846511699</v>
      </c>
    </row>
    <row r="7" spans="1:6" ht="19.25" customHeight="1" x14ac:dyDescent="0.35">
      <c r="A7" s="4"/>
      <c r="B7" s="2" t="s">
        <v>0</v>
      </c>
      <c r="C7" s="2"/>
      <c r="D7" s="12"/>
      <c r="E7" s="19"/>
      <c r="F7" s="11"/>
    </row>
    <row r="8" spans="1:6" ht="39" customHeight="1" x14ac:dyDescent="0.35">
      <c r="A8" s="4" t="s">
        <v>2</v>
      </c>
      <c r="B8" s="9" t="s">
        <v>11</v>
      </c>
      <c r="C8" s="5" t="s">
        <v>8</v>
      </c>
      <c r="D8" s="14">
        <f>32002674.8/1000</f>
        <v>32002.674800000001</v>
      </c>
      <c r="E8" s="22">
        <f>36167845.4/1000</f>
        <v>36167.845399999998</v>
      </c>
      <c r="F8" s="11">
        <f>E8/D8</f>
        <v>1.1301507022781732</v>
      </c>
    </row>
    <row r="9" spans="1:6" ht="39" customHeight="1" x14ac:dyDescent="0.35">
      <c r="A9" s="4" t="s">
        <v>3</v>
      </c>
      <c r="B9" s="9" t="s">
        <v>12</v>
      </c>
      <c r="C9" s="5" t="s">
        <v>8</v>
      </c>
      <c r="D9" s="14">
        <v>31065.696499999998</v>
      </c>
      <c r="E9" s="22">
        <f>29892200.6/1000</f>
        <v>29892.2006</v>
      </c>
      <c r="F9" s="11">
        <f>E9/D9</f>
        <v>0.96222534717674857</v>
      </c>
    </row>
    <row r="10" spans="1:6" ht="30.65" customHeight="1" x14ac:dyDescent="0.35">
      <c r="A10" s="4" t="s">
        <v>4</v>
      </c>
      <c r="B10" s="2" t="s">
        <v>13</v>
      </c>
      <c r="C10" s="5" t="s">
        <v>8</v>
      </c>
      <c r="D10" s="14">
        <v>10624.784</v>
      </c>
      <c r="E10" s="22">
        <f>10455375/1000</f>
        <v>10455.375</v>
      </c>
      <c r="F10" s="11">
        <f t="shared" ref="F10:F11" si="0">E10/D10</f>
        <v>0.98405529938302749</v>
      </c>
    </row>
    <row r="11" spans="1:6" ht="30.65" customHeight="1" x14ac:dyDescent="0.35">
      <c r="A11" s="4" t="s">
        <v>29</v>
      </c>
      <c r="B11" s="2" t="s">
        <v>36</v>
      </c>
      <c r="C11" s="5" t="s">
        <v>8</v>
      </c>
      <c r="D11" s="14">
        <f>4387285.1/1000</f>
        <v>4387.2851000000001</v>
      </c>
      <c r="E11" s="22">
        <f>5234987.5/1000</f>
        <v>5234.9875000000002</v>
      </c>
      <c r="F11" s="11">
        <f t="shared" si="0"/>
        <v>1.1932179880445883</v>
      </c>
    </row>
    <row r="12" spans="1:6" ht="37.25" customHeight="1" x14ac:dyDescent="0.35">
      <c r="A12" s="4" t="s">
        <v>35</v>
      </c>
      <c r="B12" s="9" t="s">
        <v>28</v>
      </c>
      <c r="C12" s="5" t="s">
        <v>8</v>
      </c>
      <c r="D12" s="14">
        <v>4757.6244000000006</v>
      </c>
      <c r="E12" s="21">
        <f>5791698.8/1000</f>
        <v>5791.6988000000001</v>
      </c>
      <c r="F12" s="11">
        <f>E12/D12</f>
        <v>1.2173509955935149</v>
      </c>
    </row>
    <row r="13" spans="1:6" ht="46.75" customHeight="1" x14ac:dyDescent="0.35">
      <c r="A13" s="4" t="s">
        <v>31</v>
      </c>
      <c r="B13" s="9" t="s">
        <v>34</v>
      </c>
      <c r="C13" s="5" t="s">
        <v>8</v>
      </c>
      <c r="D13" s="15">
        <f>10261309.1/1000</f>
        <v>10261.3091</v>
      </c>
      <c r="E13" s="21">
        <f>12102521.6/1000</f>
        <v>12102.5216</v>
      </c>
      <c r="F13" s="11">
        <f>E13/D13</f>
        <v>1.1794325150969285</v>
      </c>
    </row>
    <row r="14" spans="1:6" ht="31.25" customHeight="1" x14ac:dyDescent="0.35">
      <c r="A14" s="4" t="s">
        <v>33</v>
      </c>
      <c r="B14" s="9" t="s">
        <v>32</v>
      </c>
      <c r="C14" s="5" t="s">
        <v>8</v>
      </c>
      <c r="D14" s="15">
        <f>714520.2/1000</f>
        <v>714.52019999999993</v>
      </c>
      <c r="E14" s="21">
        <f>812066.5/1000</f>
        <v>812.06650000000002</v>
      </c>
      <c r="F14" s="11">
        <f>E14/D14</f>
        <v>1.1365200032133453</v>
      </c>
    </row>
    <row r="15" spans="1:6" ht="47.4" customHeight="1" x14ac:dyDescent="0.35">
      <c r="A15" s="4" t="s">
        <v>22</v>
      </c>
      <c r="B15" s="9" t="s">
        <v>23</v>
      </c>
      <c r="C15" s="5" t="s">
        <v>8</v>
      </c>
      <c r="D15" s="15">
        <v>21139</v>
      </c>
      <c r="E15" s="21">
        <v>20474.287</v>
      </c>
      <c r="F15" s="11">
        <f>E15/D15</f>
        <v>0.96855513505842283</v>
      </c>
    </row>
    <row r="16" spans="1:6" ht="42.5" x14ac:dyDescent="0.35">
      <c r="A16" s="4">
        <v>3</v>
      </c>
      <c r="B16" s="2" t="s">
        <v>16</v>
      </c>
      <c r="C16" s="4"/>
      <c r="D16" s="13"/>
      <c r="E16" s="12"/>
      <c r="F16" s="6"/>
    </row>
    <row r="17" spans="1:6" ht="28.5" x14ac:dyDescent="0.35">
      <c r="A17" s="4" t="s">
        <v>24</v>
      </c>
      <c r="B17" s="2" t="s">
        <v>18</v>
      </c>
      <c r="C17" s="4" t="s">
        <v>14</v>
      </c>
      <c r="D17" s="15">
        <v>88635.199999999997</v>
      </c>
      <c r="E17" s="21">
        <v>99765.5</v>
      </c>
      <c r="F17" s="17">
        <f>E17/D17</f>
        <v>1.1255742639493114</v>
      </c>
    </row>
    <row r="18" spans="1:6" ht="28.5" x14ac:dyDescent="0.35">
      <c r="A18" s="4" t="s">
        <v>25</v>
      </c>
      <c r="B18" s="2" t="s">
        <v>19</v>
      </c>
      <c r="C18" s="4" t="s">
        <v>14</v>
      </c>
      <c r="D18" s="15">
        <v>79339.350000000006</v>
      </c>
      <c r="E18" s="21">
        <v>89218.34</v>
      </c>
      <c r="F18" s="11">
        <f>E18/D18</f>
        <v>1.1245156407255668</v>
      </c>
    </row>
    <row r="19" spans="1:6" ht="28.5" x14ac:dyDescent="0.35">
      <c r="A19" s="4" t="s">
        <v>26</v>
      </c>
      <c r="B19" s="2" t="s">
        <v>20</v>
      </c>
      <c r="C19" s="4" t="s">
        <v>14</v>
      </c>
      <c r="D19" s="15">
        <v>76461.16</v>
      </c>
      <c r="E19" s="21">
        <v>86729.76</v>
      </c>
      <c r="F19" s="11">
        <f t="shared" ref="F19:F21" si="1">E19/D19</f>
        <v>1.1342982502488843</v>
      </c>
    </row>
    <row r="20" spans="1:6" ht="28.5" x14ac:dyDescent="0.35">
      <c r="A20" s="4" t="s">
        <v>27</v>
      </c>
      <c r="B20" s="2" t="s">
        <v>21</v>
      </c>
      <c r="C20" s="4" t="s">
        <v>14</v>
      </c>
      <c r="D20" s="15">
        <v>85873.47</v>
      </c>
      <c r="E20" s="21">
        <v>98588.78</v>
      </c>
      <c r="F20" s="11">
        <f t="shared" si="1"/>
        <v>1.1480702945857435</v>
      </c>
    </row>
    <row r="21" spans="1:6" ht="49.75" customHeight="1" x14ac:dyDescent="0.35">
      <c r="A21" s="4">
        <v>4</v>
      </c>
      <c r="B21" s="9" t="s">
        <v>37</v>
      </c>
      <c r="C21" s="5" t="s">
        <v>15</v>
      </c>
      <c r="D21" s="23">
        <f>160.4*1000</f>
        <v>160400</v>
      </c>
      <c r="E21" s="22">
        <v>183706</v>
      </c>
      <c r="F21" s="11">
        <f t="shared" si="1"/>
        <v>1.1452992518703242</v>
      </c>
    </row>
    <row r="22" spans="1:6" x14ac:dyDescent="0.35">
      <c r="B22" s="3"/>
      <c r="C22" s="3"/>
      <c r="D22" s="3"/>
    </row>
  </sheetData>
  <mergeCells count="1">
    <mergeCell ref="B1:E1"/>
  </mergeCells>
  <printOptions horizontalCentered="1" verticalCentered="1"/>
  <pageMargins left="0.39370078740157483" right="0.39370078740157483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январь-декабрь 24</vt:lpstr>
      <vt:lpstr>Лист4</vt:lpstr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2026-03-20T13:16:05Z</dcterms:modified>
</cp:coreProperties>
</file>