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3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<sst xmlns="http://schemas.openxmlformats.org/spreadsheetml/2006/main" count="151" uniqueCount="50">
  <si>
    <t>Наименования</t>
  </si>
  <si>
    <t>Код</t>
  </si>
  <si>
    <t>Рз</t>
  </si>
  <si>
    <t>Пр</t>
  </si>
  <si>
    <t>ЦСР</t>
  </si>
  <si>
    <t>ВР</t>
  </si>
  <si>
    <t>2023 год</t>
  </si>
  <si>
    <t>2024 год</t>
  </si>
  <si>
    <t>Администрация городского округа Воскресенск Московской области</t>
  </si>
  <si>
    <t>905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</si>
  <si>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</si>
  <si>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</si>
  <si>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</si>
  <si>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</si>
  <si>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Жилищно-коммунальное хозяйство</t>
  </si>
  <si>
    <t>05</t>
  </si>
  <si>
    <t>Коммунальное хозяйство</t>
  </si>
  <si>
    <t>02</t>
  </si>
  <si>
    <t>1000000000</t>
  </si>
  <si>
    <t>Подпрограмма "Системы водоотведения"</t>
  </si>
  <si>
    <t>1020000000</t>
  </si>
  <si>
    <t>Основное мероприятие "Строительство (реконструкция), капитальный ремонт канализационных коллекторов (участков) и канализационных насосных станций на территории муниципальных образований Московской области"</t>
  </si>
  <si>
    <t>1020200000</t>
  </si>
  <si>
    <t>Строительство (реконструкция) канализационных коллекторов, канализационных насосных станций за счет средств местного бюджета</t>
  </si>
  <si>
    <t>1020274030</t>
  </si>
  <si>
    <t>Строительство (реконструкция) канализационных коллекторов, канализационных насосных станций</t>
  </si>
  <si>
    <t>10202S4030</t>
  </si>
  <si>
    <t>* За исключением целевых средств, поступивших из бюджета Московской области на решение жилищных вопросов различным категориям граждан</t>
  </si>
  <si>
    <t>Итого *</t>
  </si>
  <si>
    <t>Приложение 5</t>
  </si>
  <si>
    <t>Реконструкция самотечного канализационного коллектора по адресу: г.Воскресенск, от ул.Победы вдоль жилого дома №1/2 по ул.Октябрьская до КНС ул.Лермонтова,д.7а</t>
  </si>
  <si>
    <t>Реконструкция КНС по адресу: г. Воскресенск, ул. Лермонтова, д.7а</t>
  </si>
  <si>
    <t>2025 год</t>
  </si>
  <si>
    <t>Подпрограмма "Чистая вода"</t>
  </si>
  <si>
    <t>Основное мероприятие "Строительство,реконструкция, капитальный ремонт, приобретение, монтаж и ввод в эксплуатацию объектов  водоснабжения на территории муниципальных образований Московской области"</t>
  </si>
  <si>
    <t>1010200000</t>
  </si>
  <si>
    <t>1010274090</t>
  </si>
  <si>
    <t>Строительство и реконструкция объектов водоснабжения за счет средств местного бюджета</t>
  </si>
  <si>
    <t>Реконструкция ВЗУ  пос.им.Цюрупы, ул.Гражданская, д.68 (ПИР)</t>
  </si>
  <si>
    <t>Реконструкция напорного коллектора со строительством КНС от д.Ратчино до врезки в магистральный коллектор г.Воскресенск(ПИР)</t>
  </si>
  <si>
    <t>Реконструкция участка канализационного безнапорного коллектора по адресу: г.Воскресенск</t>
  </si>
  <si>
    <t xml:space="preserve">к бюджету городского округа Воскресенск Московской области на 2023 год и на плановый период 2024 и 2025 годов, утвержденному решением Совета депутатов городского округа Воскресенск Московской области </t>
  </si>
  <si>
    <t>от   12.12.2022     № 608/83</t>
  </si>
  <si>
    <t xml:space="preserve">от                    № </t>
  </si>
  <si>
    <t>Расходы бюджета городского округа Воскресенск на осуществление бюджетных инвестиций                                                                                                                          в объекты капитального строительства  (реконструкции) муниципальной собственности на 2023 год и плановый период 2024 и 2025 годов</t>
  </si>
  <si>
    <t>Сумма (в тыс. руб.)</t>
  </si>
  <si>
    <t>к решению Совета депутатов городского округа Воскресенск                            "О внесении изменений в бюджет городского округа Воскресенск Московской области на 2023 год и плановый период 2024 и 2025 годов"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</si>
  <si>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</si>
  <si>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Реконструкция ВЗУ д.Ворщиково со строительством водопровода до ЖК "Солнечный град"</t>
  </si>
  <si>
    <t>Муниципальная программа "Развитие инженерной инфраструктуры, энергоэффективности и отрасли обращения с отходами"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</si>
</sst>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&gt;=50]#,##0.0,;[Red][&lt;=-50]\-#,##0.0,;#,##0.0,"/>
    <numFmt numFmtId="175" formatCode="0.0;[Red]0.0"/>
    <numFmt numFmtId="176" formatCode="#,##0.00_ ;[Red]\-#,##0.0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5"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Arial Black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2" fontId="40" fillId="0" borderId="0" xfId="0" applyNumberFormat="1" applyFont="1" applyBorder="1" applyAlignment="1">
      <alignment/>
    </xf>
    <xf numFmtId="0" fontId="0" fillId="0" borderId="0" xfId="52">
      <alignment/>
      <protection/>
    </xf>
    <xf numFmtId="0" fontId="41" fillId="0" borderId="0" xfId="52" applyNumberFormat="1" applyFont="1" applyBorder="1" applyAlignment="1">
      <alignment horizontal="center" vertical="center" wrapText="1"/>
      <protection/>
    </xf>
    <xf numFmtId="0" fontId="41" fillId="0" borderId="0" xfId="52" applyNumberFormat="1" applyFont="1" applyBorder="1" applyAlignment="1">
      <alignment horizontal="center" vertical="center" wrapText="1"/>
      <protection/>
    </xf>
    <xf numFmtId="0" fontId="42" fillId="33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Border="1" applyAlignment="1">
      <alignment horizontal="center" vertical="center" wrapText="1"/>
    </xf>
    <xf numFmtId="174" fontId="42" fillId="0" borderId="10" xfId="0" applyNumberFormat="1" applyFont="1" applyBorder="1" applyAlignment="1">
      <alignment horizontal="right" vertical="center"/>
    </xf>
    <xf numFmtId="0" fontId="43" fillId="0" borderId="10" xfId="0" applyNumberFormat="1" applyFont="1" applyBorder="1" applyAlignment="1">
      <alignment horizontal="center" vertical="center" wrapText="1"/>
    </xf>
    <xf numFmtId="174" fontId="43" fillId="0" borderId="10" xfId="0" applyNumberFormat="1" applyFont="1" applyBorder="1" applyAlignment="1">
      <alignment horizontal="right" vertical="center"/>
    </xf>
    <xf numFmtId="2" fontId="43" fillId="0" borderId="10" xfId="0" applyNumberFormat="1" applyFont="1" applyBorder="1" applyAlignment="1">
      <alignment horizontal="center" vertical="center"/>
    </xf>
    <xf numFmtId="2" fontId="43" fillId="0" borderId="10" xfId="0" applyNumberFormat="1" applyFont="1" applyBorder="1" applyAlignment="1">
      <alignment vertical="center"/>
    </xf>
    <xf numFmtId="0" fontId="43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4" fontId="43" fillId="0" borderId="10" xfId="0" applyNumberFormat="1" applyFont="1" applyBorder="1" applyAlignment="1">
      <alignment horizontal="right" vertical="center"/>
    </xf>
    <xf numFmtId="174" fontId="43" fillId="0" borderId="10" xfId="0" applyNumberFormat="1" applyFont="1" applyBorder="1" applyAlignment="1">
      <alignment horizontal="right" vertical="center"/>
    </xf>
    <xf numFmtId="0" fontId="43" fillId="33" borderId="10" xfId="0" applyNumberFormat="1" applyFont="1" applyFill="1" applyBorder="1" applyAlignment="1">
      <alignment horizontal="center" vertical="center" wrapText="1"/>
    </xf>
    <xf numFmtId="0" fontId="42" fillId="33" borderId="10" xfId="0" applyNumberFormat="1" applyFont="1" applyFill="1" applyBorder="1" applyAlignment="1">
      <alignment horizontal="center" vertical="center" wrapText="1"/>
    </xf>
    <xf numFmtId="174" fontId="43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2" fontId="43" fillId="33" borderId="10" xfId="0" applyNumberFormat="1" applyFont="1" applyFill="1" applyBorder="1" applyAlignment="1">
      <alignment horizontal="center" vertical="center"/>
    </xf>
    <xf numFmtId="0" fontId="43" fillId="33" borderId="10" xfId="0" applyNumberFormat="1" applyFont="1" applyFill="1" applyBorder="1" applyAlignment="1">
      <alignment horizontal="center" vertical="center" wrapText="1"/>
    </xf>
    <xf numFmtId="0" fontId="42" fillId="33" borderId="10" xfId="0" applyNumberFormat="1" applyFont="1" applyFill="1" applyBorder="1" applyAlignment="1">
      <alignment horizontal="center" vertical="center" wrapText="1"/>
    </xf>
    <xf numFmtId="174" fontId="43" fillId="33" borderId="10" xfId="0" applyNumberFormat="1" applyFont="1" applyFill="1" applyBorder="1" applyAlignment="1">
      <alignment horizontal="right" vertical="center"/>
    </xf>
    <xf numFmtId="174" fontId="43" fillId="33" borderId="11" xfId="0" applyNumberFormat="1" applyFont="1" applyFill="1" applyBorder="1" applyAlignment="1">
      <alignment horizontal="right" vertical="center"/>
    </xf>
    <xf numFmtId="174" fontId="43" fillId="33" borderId="10" xfId="0" applyNumberFormat="1" applyFont="1" applyFill="1" applyBorder="1" applyAlignment="1">
      <alignment horizontal="right" vertical="center"/>
    </xf>
    <xf numFmtId="174" fontId="43" fillId="0" borderId="10" xfId="0" applyNumberFormat="1" applyFont="1" applyBorder="1" applyAlignment="1">
      <alignment horizontal="right" vertical="center"/>
    </xf>
    <xf numFmtId="0" fontId="43" fillId="33" borderId="10" xfId="0" applyNumberFormat="1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/>
    </xf>
    <xf numFmtId="174" fontId="43" fillId="33" borderId="12" xfId="0" applyNumberFormat="1" applyFont="1" applyFill="1" applyBorder="1" applyAlignment="1">
      <alignment horizontal="center" vertical="center"/>
    </xf>
    <xf numFmtId="174" fontId="43" fillId="0" borderId="10" xfId="0" applyNumberFormat="1" applyFont="1" applyBorder="1" applyAlignment="1">
      <alignment horizontal="right" vertical="center"/>
    </xf>
    <xf numFmtId="0" fontId="43" fillId="33" borderId="10" xfId="0" applyNumberFormat="1" applyFont="1" applyFill="1" applyBorder="1" applyAlignment="1">
      <alignment horizontal="center" vertical="center" wrapText="1"/>
    </xf>
    <xf numFmtId="174" fontId="43" fillId="33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43" fillId="33" borderId="10" xfId="0" applyNumberFormat="1" applyFont="1" applyFill="1" applyBorder="1" applyAlignment="1">
      <alignment horizontal="left" vertical="center" wrapText="1"/>
    </xf>
    <xf numFmtId="174" fontId="43" fillId="33" borderId="12" xfId="0" applyNumberFormat="1" applyFont="1" applyFill="1" applyBorder="1" applyAlignment="1">
      <alignment horizontal="right" vertical="center"/>
    </xf>
    <xf numFmtId="174" fontId="43" fillId="33" borderId="11" xfId="0" applyNumberFormat="1" applyFont="1" applyFill="1" applyBorder="1" applyAlignment="1">
      <alignment horizontal="right" vertical="center"/>
    </xf>
    <xf numFmtId="174" fontId="43" fillId="0" borderId="12" xfId="0" applyNumberFormat="1" applyFont="1" applyBorder="1" applyAlignment="1">
      <alignment horizontal="right" vertical="center"/>
    </xf>
    <xf numFmtId="174" fontId="43" fillId="0" borderId="11" xfId="0" applyNumberFormat="1" applyFont="1" applyBorder="1" applyAlignment="1">
      <alignment horizontal="right" vertical="center"/>
    </xf>
    <xf numFmtId="0" fontId="44" fillId="0" borderId="12" xfId="0" applyFont="1" applyBorder="1" applyAlignment="1">
      <alignment horizontal="left" wrapText="1"/>
    </xf>
    <xf numFmtId="0" fontId="44" fillId="0" borderId="11" xfId="0" applyFont="1" applyBorder="1" applyAlignment="1">
      <alignment horizontal="left" wrapText="1"/>
    </xf>
    <xf numFmtId="2" fontId="43" fillId="33" borderId="10" xfId="0" applyNumberFormat="1" applyFont="1" applyFill="1" applyBorder="1" applyAlignment="1">
      <alignment horizontal="left" vertical="center" wrapText="1"/>
    </xf>
    <xf numFmtId="174" fontId="43" fillId="33" borderId="10" xfId="0" applyNumberFormat="1" applyFont="1" applyFill="1" applyBorder="1" applyAlignment="1">
      <alignment horizontal="right" vertical="center"/>
    </xf>
    <xf numFmtId="174" fontId="43" fillId="0" borderId="10" xfId="0" applyNumberFormat="1" applyFont="1" applyBorder="1" applyAlignment="1">
      <alignment horizontal="right" vertical="center"/>
    </xf>
    <xf numFmtId="2" fontId="43" fillId="0" borderId="10" xfId="0" applyNumberFormat="1" applyFont="1" applyBorder="1" applyAlignment="1">
      <alignment horizontal="left" vertical="center" wrapText="1"/>
    </xf>
    <xf numFmtId="174" fontId="43" fillId="0" borderId="12" xfId="0" applyNumberFormat="1" applyFont="1" applyBorder="1" applyAlignment="1">
      <alignment horizontal="center" vertical="center"/>
    </xf>
    <xf numFmtId="174" fontId="43" fillId="0" borderId="11" xfId="0" applyNumberFormat="1" applyFont="1" applyBorder="1" applyAlignment="1">
      <alignment horizontal="center" vertical="center"/>
    </xf>
    <xf numFmtId="0" fontId="1" fillId="33" borderId="12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2" fontId="43" fillId="0" borderId="12" xfId="0" applyNumberFormat="1" applyFont="1" applyBorder="1" applyAlignment="1">
      <alignment horizontal="left" vertical="center" wrapText="1"/>
    </xf>
    <xf numFmtId="2" fontId="43" fillId="0" borderId="11" xfId="0" applyNumberFormat="1" applyFont="1" applyBorder="1" applyAlignment="1">
      <alignment horizontal="left" vertical="center" wrapText="1"/>
    </xf>
    <xf numFmtId="0" fontId="42" fillId="0" borderId="10" xfId="0" applyNumberFormat="1" applyFont="1" applyBorder="1" applyAlignment="1">
      <alignment horizontal="left" vertical="center" wrapText="1"/>
    </xf>
    <xf numFmtId="174" fontId="42" fillId="0" borderId="12" xfId="0" applyNumberFormat="1" applyFont="1" applyBorder="1" applyAlignment="1">
      <alignment horizontal="right" vertical="center"/>
    </xf>
    <xf numFmtId="174" fontId="42" fillId="0" borderId="11" xfId="0" applyNumberFormat="1" applyFont="1" applyBorder="1" applyAlignment="1">
      <alignment horizontal="right" vertical="center"/>
    </xf>
    <xf numFmtId="2" fontId="43" fillId="33" borderId="12" xfId="0" applyNumberFormat="1" applyFont="1" applyFill="1" applyBorder="1" applyAlignment="1">
      <alignment horizontal="left" vertical="center" wrapText="1"/>
    </xf>
    <xf numFmtId="2" fontId="43" fillId="33" borderId="11" xfId="0" applyNumberFormat="1" applyFont="1" applyFill="1" applyBorder="1" applyAlignment="1">
      <alignment horizontal="left" vertical="center" wrapText="1"/>
    </xf>
    <xf numFmtId="2" fontId="42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1" fillId="0" borderId="0" xfId="52" applyNumberFormat="1" applyFont="1" applyBorder="1" applyAlignment="1">
      <alignment horizontal="center" vertical="center" wrapText="1"/>
      <protection/>
    </xf>
    <xf numFmtId="0" fontId="43" fillId="0" borderId="0" xfId="52" applyNumberFormat="1" applyFont="1" applyBorder="1" applyAlignment="1">
      <alignment horizontal="right" wrapText="1"/>
      <protection/>
    </xf>
    <xf numFmtId="0" fontId="22" fillId="0" borderId="0" xfId="0" applyFont="1" applyBorder="1" applyAlignment="1">
      <alignment horizontal="right" wrapText="1"/>
    </xf>
    <xf numFmtId="0" fontId="43" fillId="33" borderId="10" xfId="0" applyNumberFormat="1" applyFont="1" applyFill="1" applyBorder="1" applyAlignment="1">
      <alignment horizontal="center" vertical="center" wrapText="1"/>
    </xf>
    <xf numFmtId="0" fontId="1" fillId="0" borderId="0" xfId="52" applyFont="1" applyAlignment="1">
      <alignment horizontal="right" wrapText="1"/>
      <protection/>
    </xf>
    <xf numFmtId="0" fontId="0" fillId="0" borderId="0" xfId="0" applyAlignment="1">
      <alignment horizontal="right" wrapText="1"/>
    </xf>
    <xf numFmtId="0" fontId="1" fillId="0" borderId="0" xfId="52" applyFont="1" applyAlignment="1">
      <alignment horizontal="left" wrapText="1"/>
      <protection/>
    </xf>
    <xf numFmtId="0" fontId="0" fillId="0" borderId="0" xfId="0" applyAlignment="1">
      <alignment horizontal="left" wrapText="1"/>
    </xf>
    <xf numFmtId="0" fontId="42" fillId="33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zoomScalePageLayoutView="0" workbookViewId="0" topLeftCell="A1">
      <selection activeCell="F2" sqref="F2:K4"/>
    </sheetView>
  </sheetViews>
  <sheetFormatPr defaultColWidth="9.140625" defaultRowHeight="15"/>
  <cols>
    <col min="1" max="1" width="30.140625" style="0" customWidth="1"/>
    <col min="2" max="2" width="55.8515625" style="0" customWidth="1"/>
    <col min="3" max="5" width="5.7109375" style="0" customWidth="1"/>
    <col min="6" max="6" width="11.421875" style="0" customWidth="1"/>
    <col min="7" max="7" width="5.7109375" style="0" customWidth="1"/>
    <col min="8" max="9" width="11.421875" style="0" customWidth="1"/>
    <col min="10" max="11" width="5.7109375" style="0" customWidth="1"/>
    <col min="12" max="12" width="8.421875" style="0" customWidth="1"/>
  </cols>
  <sheetData>
    <row r="1" spans="9:11" ht="21" customHeight="1">
      <c r="I1" s="34" t="s">
        <v>29</v>
      </c>
      <c r="J1" s="34"/>
      <c r="K1" s="34"/>
    </row>
    <row r="2" spans="6:11" ht="15.75" customHeight="1">
      <c r="F2" s="35" t="s">
        <v>46</v>
      </c>
      <c r="G2" s="35"/>
      <c r="H2" s="35"/>
      <c r="I2" s="35"/>
      <c r="J2" s="35"/>
      <c r="K2" s="35"/>
    </row>
    <row r="3" spans="6:11" ht="14.25" customHeight="1">
      <c r="F3" s="35"/>
      <c r="G3" s="35"/>
      <c r="H3" s="35"/>
      <c r="I3" s="35"/>
      <c r="J3" s="35"/>
      <c r="K3" s="35"/>
    </row>
    <row r="4" spans="6:11" ht="18.75" customHeight="1">
      <c r="F4" s="35"/>
      <c r="G4" s="35"/>
      <c r="H4" s="35"/>
      <c r="I4" s="35"/>
      <c r="J4" s="35"/>
      <c r="K4" s="35"/>
    </row>
    <row r="5" spans="9:11" ht="17.25" customHeight="1">
      <c r="I5" s="36" t="s">
        <v>43</v>
      </c>
      <c r="J5" s="36"/>
      <c r="K5" s="36"/>
    </row>
    <row r="6" spans="1:11" ht="14.25">
      <c r="A6" s="2"/>
      <c r="B6" s="2"/>
      <c r="C6" s="2"/>
      <c r="D6" s="2"/>
      <c r="E6" s="2"/>
      <c r="F6" s="65" t="s">
        <v>29</v>
      </c>
      <c r="G6" s="66"/>
      <c r="H6" s="66"/>
      <c r="I6" s="66"/>
      <c r="J6" s="66"/>
      <c r="K6" s="66"/>
    </row>
    <row r="7" spans="1:11" ht="54.75" customHeight="1">
      <c r="A7" s="2"/>
      <c r="B7" s="2"/>
      <c r="C7" s="2"/>
      <c r="D7" s="2"/>
      <c r="E7" s="2"/>
      <c r="F7" s="67" t="s">
        <v>41</v>
      </c>
      <c r="G7" s="68"/>
      <c r="H7" s="68"/>
      <c r="I7" s="68"/>
      <c r="J7" s="68"/>
      <c r="K7" s="68"/>
    </row>
    <row r="8" spans="1:11" ht="18.75" customHeight="1">
      <c r="A8" s="2"/>
      <c r="B8" s="2"/>
      <c r="C8" s="2"/>
      <c r="D8" s="2"/>
      <c r="E8" s="2"/>
      <c r="F8" s="65" t="s">
        <v>42</v>
      </c>
      <c r="G8" s="66"/>
      <c r="H8" s="66"/>
      <c r="I8" s="66"/>
      <c r="J8" s="66"/>
      <c r="K8" s="66"/>
    </row>
    <row r="9" spans="1:11" ht="42" customHeight="1">
      <c r="A9" s="61" t="s">
        <v>44</v>
      </c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11" ht="14.25">
      <c r="A10" s="3"/>
      <c r="B10" s="4"/>
      <c r="C10" s="4"/>
      <c r="D10" s="4"/>
      <c r="E10" s="4"/>
      <c r="F10" s="4"/>
      <c r="G10" s="4"/>
      <c r="H10" s="62"/>
      <c r="I10" s="63"/>
      <c r="J10" s="63"/>
      <c r="K10" s="63"/>
    </row>
    <row r="11" spans="1:11" ht="14.25">
      <c r="A11" s="69" t="s">
        <v>0</v>
      </c>
      <c r="B11" s="69"/>
      <c r="C11" s="69" t="s">
        <v>1</v>
      </c>
      <c r="D11" s="69" t="s">
        <v>2</v>
      </c>
      <c r="E11" s="69" t="s">
        <v>3</v>
      </c>
      <c r="F11" s="69" t="s">
        <v>4</v>
      </c>
      <c r="G11" s="69" t="s">
        <v>5</v>
      </c>
      <c r="H11" s="69" t="s">
        <v>45</v>
      </c>
      <c r="I11" s="69"/>
      <c r="J11" s="69"/>
      <c r="K11" s="69"/>
    </row>
    <row r="12" spans="1:11" ht="14.25">
      <c r="A12" s="69"/>
      <c r="B12" s="69"/>
      <c r="C12" s="69"/>
      <c r="D12" s="69"/>
      <c r="E12" s="69"/>
      <c r="F12" s="69"/>
      <c r="G12" s="69"/>
      <c r="H12" s="5" t="s">
        <v>6</v>
      </c>
      <c r="I12" s="5" t="s">
        <v>7</v>
      </c>
      <c r="J12" s="69" t="s">
        <v>32</v>
      </c>
      <c r="K12" s="69"/>
    </row>
    <row r="13" spans="1:11" ht="14.25">
      <c r="A13" s="64">
        <v>1</v>
      </c>
      <c r="B13" s="64"/>
      <c r="C13" s="12">
        <v>2</v>
      </c>
      <c r="D13" s="12">
        <v>3</v>
      </c>
      <c r="E13" s="12">
        <v>4</v>
      </c>
      <c r="F13" s="12">
        <v>5</v>
      </c>
      <c r="G13" s="12">
        <v>6</v>
      </c>
      <c r="H13" s="12">
        <v>7</v>
      </c>
      <c r="I13" s="12">
        <v>8</v>
      </c>
      <c r="J13" s="64">
        <v>9</v>
      </c>
      <c r="K13" s="64"/>
    </row>
    <row r="14" spans="1:11" ht="23.25" customHeight="1">
      <c r="A14" s="54" t="s">
        <v>8</v>
      </c>
      <c r="B14" s="54"/>
      <c r="C14" s="6" t="s">
        <v>9</v>
      </c>
      <c r="D14" s="6"/>
      <c r="E14" s="6"/>
      <c r="F14" s="6"/>
      <c r="G14" s="6"/>
      <c r="H14" s="7">
        <f aca="true" t="shared" si="0" ref="H14:J16">H15</f>
        <v>6854900</v>
      </c>
      <c r="I14" s="7">
        <f t="shared" si="0"/>
        <v>95045970</v>
      </c>
      <c r="J14" s="55">
        <f t="shared" si="0"/>
        <v>32480770</v>
      </c>
      <c r="K14" s="56"/>
    </row>
    <row r="15" spans="1:11" s="20" customFormat="1" ht="15" customHeight="1">
      <c r="A15" s="37" t="s">
        <v>14</v>
      </c>
      <c r="B15" s="37"/>
      <c r="C15" s="17" t="s">
        <v>9</v>
      </c>
      <c r="D15" s="17" t="s">
        <v>15</v>
      </c>
      <c r="E15" s="17"/>
      <c r="F15" s="18"/>
      <c r="G15" s="18"/>
      <c r="H15" s="19">
        <f t="shared" si="0"/>
        <v>6854900</v>
      </c>
      <c r="I15" s="24">
        <f t="shared" si="0"/>
        <v>95045970</v>
      </c>
      <c r="J15" s="45">
        <f t="shared" si="0"/>
        <v>32480770</v>
      </c>
      <c r="K15" s="45"/>
    </row>
    <row r="16" spans="1:11" s="20" customFormat="1" ht="15" customHeight="1">
      <c r="A16" s="37" t="s">
        <v>16</v>
      </c>
      <c r="B16" s="37"/>
      <c r="C16" s="22">
        <v>905</v>
      </c>
      <c r="D16" s="17" t="s">
        <v>15</v>
      </c>
      <c r="E16" s="17" t="s">
        <v>17</v>
      </c>
      <c r="F16" s="23"/>
      <c r="G16" s="23"/>
      <c r="H16" s="24">
        <f t="shared" si="0"/>
        <v>6854900</v>
      </c>
      <c r="I16" s="24">
        <f t="shared" si="0"/>
        <v>95045970</v>
      </c>
      <c r="J16" s="38">
        <f t="shared" si="0"/>
        <v>32480770</v>
      </c>
      <c r="K16" s="39"/>
    </row>
    <row r="17" spans="1:11" s="20" customFormat="1" ht="23.25" customHeight="1">
      <c r="A17" s="37" t="s">
        <v>49</v>
      </c>
      <c r="B17" s="37"/>
      <c r="C17" s="17" t="s">
        <v>9</v>
      </c>
      <c r="D17" s="17" t="s">
        <v>15</v>
      </c>
      <c r="E17" s="17" t="s">
        <v>17</v>
      </c>
      <c r="F17" s="17" t="s">
        <v>18</v>
      </c>
      <c r="G17" s="17"/>
      <c r="H17" s="19">
        <f>H18+H26</f>
        <v>6854900</v>
      </c>
      <c r="I17" s="26">
        <f>I18+I26</f>
        <v>95045970</v>
      </c>
      <c r="J17" s="38">
        <f>J18+J26</f>
        <v>32480770</v>
      </c>
      <c r="K17" s="39"/>
    </row>
    <row r="18" spans="1:11" s="20" customFormat="1" ht="23.25" customHeight="1">
      <c r="A18" s="44" t="s">
        <v>33</v>
      </c>
      <c r="B18" s="44"/>
      <c r="C18" s="28" t="s">
        <v>9</v>
      </c>
      <c r="D18" s="28" t="s">
        <v>15</v>
      </c>
      <c r="E18" s="28" t="s">
        <v>17</v>
      </c>
      <c r="F18" s="29">
        <v>1010000000</v>
      </c>
      <c r="G18" s="28"/>
      <c r="H18" s="26">
        <f aca="true" t="shared" si="1" ref="H18:I22">H19</f>
        <v>0</v>
      </c>
      <c r="I18" s="26">
        <f t="shared" si="1"/>
        <v>6700000</v>
      </c>
      <c r="J18" s="38">
        <f>K19</f>
        <v>0</v>
      </c>
      <c r="K18" s="39"/>
    </row>
    <row r="19" spans="1:11" s="20" customFormat="1" ht="23.25" customHeight="1">
      <c r="A19" s="47" t="s">
        <v>34</v>
      </c>
      <c r="B19" s="47"/>
      <c r="C19" s="28" t="s">
        <v>9</v>
      </c>
      <c r="D19" s="28" t="s">
        <v>15</v>
      </c>
      <c r="E19" s="28" t="s">
        <v>17</v>
      </c>
      <c r="F19" s="29" t="s">
        <v>35</v>
      </c>
      <c r="G19" s="28"/>
      <c r="H19" s="26">
        <f t="shared" si="1"/>
        <v>0</v>
      </c>
      <c r="I19" s="26">
        <f t="shared" si="1"/>
        <v>6700000</v>
      </c>
      <c r="J19" s="30"/>
      <c r="K19" s="25">
        <f>K20</f>
        <v>0</v>
      </c>
    </row>
    <row r="20" spans="1:11" s="20" customFormat="1" ht="23.25" customHeight="1">
      <c r="A20" s="57" t="s">
        <v>37</v>
      </c>
      <c r="B20" s="58"/>
      <c r="C20" s="28" t="s">
        <v>9</v>
      </c>
      <c r="D20" s="28" t="s">
        <v>15</v>
      </c>
      <c r="E20" s="28" t="s">
        <v>17</v>
      </c>
      <c r="F20" s="29" t="s">
        <v>36</v>
      </c>
      <c r="G20" s="28"/>
      <c r="H20" s="26">
        <f t="shared" si="1"/>
        <v>0</v>
      </c>
      <c r="I20" s="26">
        <f t="shared" si="1"/>
        <v>6700000</v>
      </c>
      <c r="J20" s="30"/>
      <c r="K20" s="25">
        <f>J21</f>
        <v>0</v>
      </c>
    </row>
    <row r="21" spans="1:11" s="20" customFormat="1" ht="23.25" customHeight="1">
      <c r="A21" s="47" t="s">
        <v>10</v>
      </c>
      <c r="B21" s="47"/>
      <c r="C21" s="28" t="s">
        <v>9</v>
      </c>
      <c r="D21" s="28" t="s">
        <v>15</v>
      </c>
      <c r="E21" s="28" t="s">
        <v>17</v>
      </c>
      <c r="F21" s="29" t="s">
        <v>36</v>
      </c>
      <c r="G21" s="28">
        <v>400</v>
      </c>
      <c r="H21" s="26">
        <f>H22+H24</f>
        <v>0</v>
      </c>
      <c r="I21" s="26">
        <f t="shared" si="1"/>
        <v>6700000</v>
      </c>
      <c r="J21" s="30"/>
      <c r="K21" s="25">
        <f>J22</f>
        <v>0</v>
      </c>
    </row>
    <row r="22" spans="1:11" s="20" customFormat="1" ht="23.25" customHeight="1">
      <c r="A22" s="47" t="s">
        <v>12</v>
      </c>
      <c r="B22" s="47"/>
      <c r="C22" s="28" t="s">
        <v>9</v>
      </c>
      <c r="D22" s="28" t="s">
        <v>15</v>
      </c>
      <c r="E22" s="28" t="s">
        <v>17</v>
      </c>
      <c r="F22" s="29" t="s">
        <v>36</v>
      </c>
      <c r="G22" s="28">
        <v>410</v>
      </c>
      <c r="H22" s="26">
        <f t="shared" si="1"/>
        <v>0</v>
      </c>
      <c r="I22" s="26">
        <f t="shared" si="1"/>
        <v>6700000</v>
      </c>
      <c r="J22" s="38">
        <f>J23</f>
        <v>0</v>
      </c>
      <c r="K22" s="39"/>
    </row>
    <row r="23" spans="1:11" s="20" customFormat="1" ht="23.25" customHeight="1">
      <c r="A23" s="50" t="s">
        <v>38</v>
      </c>
      <c r="B23" s="51"/>
      <c r="C23" s="28" t="s">
        <v>9</v>
      </c>
      <c r="D23" s="28" t="s">
        <v>15</v>
      </c>
      <c r="E23" s="28" t="s">
        <v>17</v>
      </c>
      <c r="F23" s="29" t="s">
        <v>36</v>
      </c>
      <c r="G23" s="28">
        <v>410</v>
      </c>
      <c r="H23" s="26">
        <v>0</v>
      </c>
      <c r="I23" s="26">
        <v>6700000</v>
      </c>
      <c r="J23" s="38">
        <v>0</v>
      </c>
      <c r="K23" s="39"/>
    </row>
    <row r="24" spans="1:11" s="20" customFormat="1" ht="34.5" customHeight="1">
      <c r="A24" s="50" t="s">
        <v>47</v>
      </c>
      <c r="B24" s="51"/>
      <c r="C24" s="32" t="s">
        <v>9</v>
      </c>
      <c r="D24" s="32" t="s">
        <v>15</v>
      </c>
      <c r="E24" s="32" t="s">
        <v>17</v>
      </c>
      <c r="F24" s="29" t="s">
        <v>36</v>
      </c>
      <c r="G24" s="32">
        <v>460</v>
      </c>
      <c r="H24" s="33">
        <f>H25</f>
        <v>0</v>
      </c>
      <c r="I24" s="33">
        <v>0</v>
      </c>
      <c r="J24" s="38">
        <v>0</v>
      </c>
      <c r="K24" s="39"/>
    </row>
    <row r="25" spans="1:11" s="20" customFormat="1" ht="24" customHeight="1">
      <c r="A25" s="50" t="s">
        <v>48</v>
      </c>
      <c r="B25" s="51"/>
      <c r="C25" s="32" t="s">
        <v>9</v>
      </c>
      <c r="D25" s="32" t="s">
        <v>15</v>
      </c>
      <c r="E25" s="32" t="s">
        <v>17</v>
      </c>
      <c r="F25" s="29" t="s">
        <v>36</v>
      </c>
      <c r="G25" s="32">
        <v>460</v>
      </c>
      <c r="H25" s="33">
        <f>8347000-8347000</f>
        <v>0</v>
      </c>
      <c r="I25" s="33">
        <v>0</v>
      </c>
      <c r="J25" s="38">
        <v>0</v>
      </c>
      <c r="K25" s="39"/>
    </row>
    <row r="26" spans="1:11" s="20" customFormat="1" ht="19.5" customHeight="1">
      <c r="A26" s="44" t="s">
        <v>19</v>
      </c>
      <c r="B26" s="44"/>
      <c r="C26" s="17" t="s">
        <v>9</v>
      </c>
      <c r="D26" s="17" t="s">
        <v>15</v>
      </c>
      <c r="E26" s="17" t="s">
        <v>17</v>
      </c>
      <c r="F26" s="21" t="s">
        <v>20</v>
      </c>
      <c r="G26" s="21"/>
      <c r="H26" s="19">
        <f>H27</f>
        <v>6854900</v>
      </c>
      <c r="I26" s="19">
        <f>I27</f>
        <v>88345970</v>
      </c>
      <c r="J26" s="45">
        <f>J27</f>
        <v>32480770</v>
      </c>
      <c r="K26" s="45"/>
    </row>
    <row r="27" spans="1:11" ht="39" customHeight="1">
      <c r="A27" s="47" t="s">
        <v>21</v>
      </c>
      <c r="B27" s="47"/>
      <c r="C27" s="8" t="s">
        <v>9</v>
      </c>
      <c r="D27" s="8" t="s">
        <v>15</v>
      </c>
      <c r="E27" s="8" t="s">
        <v>17</v>
      </c>
      <c r="F27" s="10" t="s">
        <v>22</v>
      </c>
      <c r="G27" s="11"/>
      <c r="H27" s="16">
        <f>H28+H34</f>
        <v>6854900</v>
      </c>
      <c r="I27" s="27">
        <f>I28+I34</f>
        <v>88345970</v>
      </c>
      <c r="J27" s="40">
        <f>J28+J34</f>
        <v>32480770</v>
      </c>
      <c r="K27" s="41"/>
    </row>
    <row r="28" spans="1:11" ht="34.5" customHeight="1">
      <c r="A28" s="47" t="s">
        <v>23</v>
      </c>
      <c r="B28" s="47"/>
      <c r="C28" s="8" t="s">
        <v>9</v>
      </c>
      <c r="D28" s="8" t="s">
        <v>15</v>
      </c>
      <c r="E28" s="8" t="s">
        <v>17</v>
      </c>
      <c r="F28" s="10" t="s">
        <v>24</v>
      </c>
      <c r="G28" s="11"/>
      <c r="H28" s="27">
        <f aca="true" t="shared" si="2" ref="H28:J29">H29</f>
        <v>6854900</v>
      </c>
      <c r="I28" s="27">
        <f t="shared" si="2"/>
        <v>0</v>
      </c>
      <c r="J28" s="46">
        <f t="shared" si="2"/>
        <v>4700000</v>
      </c>
      <c r="K28" s="46"/>
    </row>
    <row r="29" spans="1:11" ht="23.25" customHeight="1">
      <c r="A29" s="47" t="s">
        <v>10</v>
      </c>
      <c r="B29" s="47"/>
      <c r="C29" s="8" t="s">
        <v>9</v>
      </c>
      <c r="D29" s="8" t="s">
        <v>15</v>
      </c>
      <c r="E29" s="8" t="s">
        <v>17</v>
      </c>
      <c r="F29" s="10" t="s">
        <v>24</v>
      </c>
      <c r="G29" s="21" t="s">
        <v>11</v>
      </c>
      <c r="H29" s="27">
        <f t="shared" si="2"/>
        <v>6854900</v>
      </c>
      <c r="I29" s="27">
        <f t="shared" si="2"/>
        <v>0</v>
      </c>
      <c r="J29" s="40">
        <f t="shared" si="2"/>
        <v>4700000</v>
      </c>
      <c r="K29" s="41"/>
    </row>
    <row r="30" spans="1:11" ht="15" customHeight="1">
      <c r="A30" s="47" t="s">
        <v>12</v>
      </c>
      <c r="B30" s="47"/>
      <c r="C30" s="8" t="s">
        <v>9</v>
      </c>
      <c r="D30" s="8" t="s">
        <v>15</v>
      </c>
      <c r="E30" s="8" t="s">
        <v>17</v>
      </c>
      <c r="F30" s="10" t="s">
        <v>24</v>
      </c>
      <c r="G30" s="10" t="s">
        <v>13</v>
      </c>
      <c r="H30" s="27">
        <f>H31+H33+H32</f>
        <v>6854900</v>
      </c>
      <c r="I30" s="27">
        <f>I31+I33</f>
        <v>0</v>
      </c>
      <c r="J30" s="40">
        <f>J31+J33</f>
        <v>4700000</v>
      </c>
      <c r="K30" s="41"/>
    </row>
    <row r="31" spans="1:11" ht="20.25" customHeight="1">
      <c r="A31" s="47" t="s">
        <v>31</v>
      </c>
      <c r="B31" s="47"/>
      <c r="C31" s="8" t="s">
        <v>9</v>
      </c>
      <c r="D31" s="8" t="s">
        <v>15</v>
      </c>
      <c r="E31" s="8" t="s">
        <v>17</v>
      </c>
      <c r="F31" s="10" t="s">
        <v>24</v>
      </c>
      <c r="G31" s="10" t="s">
        <v>13</v>
      </c>
      <c r="H31" s="27">
        <f>6854900+4307000-4307000</f>
        <v>6854900</v>
      </c>
      <c r="I31" s="9">
        <v>0</v>
      </c>
      <c r="J31" s="46">
        <v>0</v>
      </c>
      <c r="K31" s="46"/>
    </row>
    <row r="32" spans="1:11" ht="30" customHeight="1">
      <c r="A32" s="47" t="s">
        <v>30</v>
      </c>
      <c r="B32" s="47"/>
      <c r="C32" s="8" t="s">
        <v>9</v>
      </c>
      <c r="D32" s="8" t="s">
        <v>15</v>
      </c>
      <c r="E32" s="8" t="s">
        <v>17</v>
      </c>
      <c r="F32" s="10" t="s">
        <v>24</v>
      </c>
      <c r="G32" s="10" t="s">
        <v>13</v>
      </c>
      <c r="H32" s="31">
        <f>10771640-10771640</f>
        <v>0</v>
      </c>
      <c r="I32" s="31">
        <v>0</v>
      </c>
      <c r="J32" s="48">
        <v>0</v>
      </c>
      <c r="K32" s="49"/>
    </row>
    <row r="33" spans="1:11" ht="24" customHeight="1">
      <c r="A33" s="42" t="s">
        <v>39</v>
      </c>
      <c r="B33" s="43"/>
      <c r="C33" s="8" t="s">
        <v>9</v>
      </c>
      <c r="D33" s="8" t="s">
        <v>15</v>
      </c>
      <c r="E33" s="8" t="s">
        <v>17</v>
      </c>
      <c r="F33" s="10" t="s">
        <v>24</v>
      </c>
      <c r="G33" s="10" t="s">
        <v>13</v>
      </c>
      <c r="H33" s="27">
        <v>0</v>
      </c>
      <c r="I33" s="27">
        <v>0</v>
      </c>
      <c r="J33" s="40">
        <v>4700000</v>
      </c>
      <c r="K33" s="41"/>
    </row>
    <row r="34" spans="1:11" ht="20.25" customHeight="1">
      <c r="A34" s="47" t="s">
        <v>25</v>
      </c>
      <c r="B34" s="47"/>
      <c r="C34" s="8" t="s">
        <v>9</v>
      </c>
      <c r="D34" s="8" t="s">
        <v>15</v>
      </c>
      <c r="E34" s="8" t="s">
        <v>17</v>
      </c>
      <c r="F34" s="10" t="s">
        <v>26</v>
      </c>
      <c r="G34" s="11"/>
      <c r="H34" s="16">
        <f aca="true" t="shared" si="3" ref="H34:J35">H35</f>
        <v>0</v>
      </c>
      <c r="I34" s="15">
        <f t="shared" si="3"/>
        <v>88345970</v>
      </c>
      <c r="J34" s="46">
        <f t="shared" si="3"/>
        <v>27780770</v>
      </c>
      <c r="K34" s="46"/>
    </row>
    <row r="35" spans="1:11" ht="20.25" customHeight="1">
      <c r="A35" s="47" t="s">
        <v>10</v>
      </c>
      <c r="B35" s="47"/>
      <c r="C35" s="8" t="s">
        <v>9</v>
      </c>
      <c r="D35" s="8" t="s">
        <v>15</v>
      </c>
      <c r="E35" s="8" t="s">
        <v>17</v>
      </c>
      <c r="F35" s="10" t="s">
        <v>26</v>
      </c>
      <c r="G35" s="21" t="s">
        <v>11</v>
      </c>
      <c r="H35" s="16">
        <f t="shared" si="3"/>
        <v>0</v>
      </c>
      <c r="I35" s="15">
        <f t="shared" si="3"/>
        <v>88345970</v>
      </c>
      <c r="J35" s="46">
        <f t="shared" si="3"/>
        <v>27780770</v>
      </c>
      <c r="K35" s="46"/>
    </row>
    <row r="36" spans="1:11" ht="20.25" customHeight="1">
      <c r="A36" s="47" t="s">
        <v>12</v>
      </c>
      <c r="B36" s="47"/>
      <c r="C36" s="8" t="s">
        <v>9</v>
      </c>
      <c r="D36" s="8" t="s">
        <v>15</v>
      </c>
      <c r="E36" s="8" t="s">
        <v>17</v>
      </c>
      <c r="F36" s="10" t="s">
        <v>26</v>
      </c>
      <c r="G36" s="10" t="s">
        <v>13</v>
      </c>
      <c r="H36" s="27">
        <f>H37+H38</f>
        <v>0</v>
      </c>
      <c r="I36" s="27">
        <f>I37+I38</f>
        <v>88345970</v>
      </c>
      <c r="J36" s="46">
        <f>J37+J38+J39</f>
        <v>27780770</v>
      </c>
      <c r="K36" s="46"/>
    </row>
    <row r="37" spans="1:11" ht="30" customHeight="1">
      <c r="A37" s="47" t="s">
        <v>30</v>
      </c>
      <c r="B37" s="47"/>
      <c r="C37" s="8" t="s">
        <v>9</v>
      </c>
      <c r="D37" s="8" t="s">
        <v>15</v>
      </c>
      <c r="E37" s="8" t="s">
        <v>17</v>
      </c>
      <c r="F37" s="10" t="s">
        <v>26</v>
      </c>
      <c r="G37" s="10" t="s">
        <v>13</v>
      </c>
      <c r="H37" s="16">
        <f>48741640-48741640</f>
        <v>0</v>
      </c>
      <c r="I37" s="15">
        <f>12836880+7943860+51573230</f>
        <v>72353970</v>
      </c>
      <c r="J37" s="46">
        <f>6841470+1197860</f>
        <v>8039330</v>
      </c>
      <c r="K37" s="46"/>
    </row>
    <row r="38" spans="1:11" ht="23.25" customHeight="1">
      <c r="A38" s="47" t="s">
        <v>31</v>
      </c>
      <c r="B38" s="47"/>
      <c r="C38" s="8" t="s">
        <v>9</v>
      </c>
      <c r="D38" s="8" t="s">
        <v>15</v>
      </c>
      <c r="E38" s="8" t="s">
        <v>17</v>
      </c>
      <c r="F38" s="10" t="s">
        <v>26</v>
      </c>
      <c r="G38" s="10" t="s">
        <v>13</v>
      </c>
      <c r="H38" s="16">
        <f>15992000-15992000</f>
        <v>0</v>
      </c>
      <c r="I38" s="16">
        <f>4307000+11685000</f>
        <v>15992000</v>
      </c>
      <c r="J38" s="46">
        <f>11685000+4307000</f>
        <v>15992000</v>
      </c>
      <c r="K38" s="46"/>
    </row>
    <row r="39" spans="1:11" ht="23.25" customHeight="1">
      <c r="A39" s="52" t="s">
        <v>40</v>
      </c>
      <c r="B39" s="53"/>
      <c r="C39" s="8" t="s">
        <v>9</v>
      </c>
      <c r="D39" s="8" t="s">
        <v>15</v>
      </c>
      <c r="E39" s="8" t="s">
        <v>17</v>
      </c>
      <c r="F39" s="10" t="s">
        <v>26</v>
      </c>
      <c r="G39" s="10" t="s">
        <v>13</v>
      </c>
      <c r="H39" s="27">
        <v>0</v>
      </c>
      <c r="I39" s="27">
        <v>0</v>
      </c>
      <c r="J39" s="40">
        <v>3749440</v>
      </c>
      <c r="K39" s="41"/>
    </row>
    <row r="40" spans="1:11" ht="14.25">
      <c r="A40" s="59" t="s">
        <v>28</v>
      </c>
      <c r="B40" s="60"/>
      <c r="C40" s="60"/>
      <c r="D40" s="60"/>
      <c r="E40" s="60"/>
      <c r="F40" s="60"/>
      <c r="G40" s="60"/>
      <c r="H40" s="7">
        <f>H23+H31+H37+H38+H39+H33+H32+H25</f>
        <v>6854900</v>
      </c>
      <c r="I40" s="7">
        <f>I23+I31+I37+I38+I39+I33+I32</f>
        <v>95045970</v>
      </c>
      <c r="J40" s="55">
        <f>J23+J31+J37+J38+J39+J33+J32</f>
        <v>32480770</v>
      </c>
      <c r="K40" s="56"/>
    </row>
    <row r="41" spans="1:1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="14" customFormat="1" ht="12">
      <c r="A42" s="13" t="s">
        <v>27</v>
      </c>
    </row>
  </sheetData>
  <sheetProtection/>
  <mergeCells count="69">
    <mergeCell ref="J24:K24"/>
    <mergeCell ref="J25:K25"/>
    <mergeCell ref="A25:B25"/>
    <mergeCell ref="A11:B12"/>
    <mergeCell ref="H11:K11"/>
    <mergeCell ref="J12:K12"/>
    <mergeCell ref="J15:K15"/>
    <mergeCell ref="A16:B16"/>
    <mergeCell ref="J16:K16"/>
    <mergeCell ref="A13:B13"/>
    <mergeCell ref="J13:K13"/>
    <mergeCell ref="F6:K6"/>
    <mergeCell ref="F7:K7"/>
    <mergeCell ref="F8:K8"/>
    <mergeCell ref="C11:C12"/>
    <mergeCell ref="D11:D12"/>
    <mergeCell ref="E11:E12"/>
    <mergeCell ref="F11:F12"/>
    <mergeCell ref="G11:G12"/>
    <mergeCell ref="A35:B35"/>
    <mergeCell ref="J35:K35"/>
    <mergeCell ref="A40:G40"/>
    <mergeCell ref="A38:B38"/>
    <mergeCell ref="J38:K38"/>
    <mergeCell ref="A9:K9"/>
    <mergeCell ref="H10:K10"/>
    <mergeCell ref="A37:B37"/>
    <mergeCell ref="J37:K37"/>
    <mergeCell ref="J40:K40"/>
    <mergeCell ref="A27:B27"/>
    <mergeCell ref="J27:K27"/>
    <mergeCell ref="A28:B28"/>
    <mergeCell ref="A14:B14"/>
    <mergeCell ref="J14:K14"/>
    <mergeCell ref="A18:B18"/>
    <mergeCell ref="J18:K18"/>
    <mergeCell ref="A19:B19"/>
    <mergeCell ref="A20:B20"/>
    <mergeCell ref="A15:B15"/>
    <mergeCell ref="A39:B39"/>
    <mergeCell ref="J39:K39"/>
    <mergeCell ref="A36:B36"/>
    <mergeCell ref="J36:K36"/>
    <mergeCell ref="A30:B30"/>
    <mergeCell ref="J30:K30"/>
    <mergeCell ref="A31:B31"/>
    <mergeCell ref="J31:K31"/>
    <mergeCell ref="A34:B34"/>
    <mergeCell ref="J34:K34"/>
    <mergeCell ref="A29:B29"/>
    <mergeCell ref="A32:B32"/>
    <mergeCell ref="J32:K32"/>
    <mergeCell ref="J29:K29"/>
    <mergeCell ref="A21:B21"/>
    <mergeCell ref="A22:B22"/>
    <mergeCell ref="A23:B23"/>
    <mergeCell ref="J22:K22"/>
    <mergeCell ref="J23:K23"/>
    <mergeCell ref="A24:B24"/>
    <mergeCell ref="I1:K1"/>
    <mergeCell ref="F2:K4"/>
    <mergeCell ref="I5:K5"/>
    <mergeCell ref="A17:B17"/>
    <mergeCell ref="J17:K17"/>
    <mergeCell ref="J33:K33"/>
    <mergeCell ref="A33:B33"/>
    <mergeCell ref="A26:B26"/>
    <mergeCell ref="J26:K26"/>
    <mergeCell ref="J28:K28"/>
  </mergeCells>
  <printOptions/>
  <pageMargins left="0.3937007874015748" right="0.3937007874015748" top="0.5905511811023623" bottom="0.3937007874015748" header="0.2755905511811024" footer="0.2755905511811024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Авилова Светлана Владимировна</cp:lastModifiedBy>
  <cp:lastPrinted>2023-12-21T17:00:45Z</cp:lastPrinted>
  <dcterms:created xsi:type="dcterms:W3CDTF">2021-04-12T14:52:46Z</dcterms:created>
  <dcterms:modified xsi:type="dcterms:W3CDTF">2024-01-25T12:58:28Z</dcterms:modified>
  <cp:category/>
  <cp:version/>
  <cp:contentType/>
  <cp:contentStatus/>
</cp:coreProperties>
</file>